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967\zmN\externe zmN\"/>
    </mc:Choice>
  </mc:AlternateContent>
  <workbookProtection workbookAlgorithmName="SHA-512" workbookHashValue="maPO0TSo8ZYNPR63kZiepg4mIl0TysziPxvlCFPZzU4bi4eCgHJghBjZaP14DQYcM8NJx2emOTiDMqlB5a+yXQ==" workbookSaltValue="pI2J6BjpEe5sbNc/ePmtEg==" workbookSpinCount="100000" lockStructure="1"/>
  <bookViews>
    <workbookView xWindow="0" yWindow="0" windowWidth="23040" windowHeight="10500" tabRatio="803"/>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328260</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23</definedName>
    <definedName name="_xlnm.Print_Area" localSheetId="0">'Gesamtübersicht je AZ'!$A$1:$E$36</definedName>
    <definedName name="_xlnm.Print_Area" localSheetId="1">'Gesamtübersicht je Vorhaben'!$A$1:$E$34</definedName>
    <definedName name="_xlnm.Print_Area" localSheetId="2">'Investitionen Sachausgaben'!$A$1:$O$46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4" l="1"/>
  <c r="N22" i="4"/>
  <c r="B23" i="4"/>
  <c r="N23" i="4"/>
  <c r="B24" i="4"/>
  <c r="N24" i="4"/>
  <c r="B25" i="4"/>
  <c r="N25" i="4"/>
  <c r="B26" i="4"/>
  <c r="N26" i="4"/>
  <c r="B27" i="4"/>
  <c r="N27" i="4"/>
  <c r="B28" i="4"/>
  <c r="N28" i="4"/>
  <c r="B29" i="4"/>
  <c r="N29" i="4"/>
  <c r="B30" i="4"/>
  <c r="N30" i="4"/>
  <c r="B31" i="4"/>
  <c r="N31" i="4"/>
  <c r="B32" i="4"/>
  <c r="N32" i="4"/>
  <c r="B33" i="4"/>
  <c r="N33" i="4"/>
  <c r="B34" i="4"/>
  <c r="N34" i="4"/>
  <c r="B35" i="4"/>
  <c r="N35" i="4"/>
  <c r="C26" i="2"/>
  <c r="B3" i="4" l="1"/>
  <c r="C25" i="2" l="1"/>
  <c r="B24" i="2" l="1"/>
  <c r="D20" i="15"/>
  <c r="D21" i="15"/>
  <c r="D22" i="15"/>
  <c r="D23" i="15"/>
  <c r="D25" i="15"/>
  <c r="D26" i="15"/>
  <c r="D27" i="15"/>
  <c r="D28" i="15"/>
  <c r="D29" i="15"/>
  <c r="C29" i="2"/>
  <c r="D24" i="15" l="1"/>
  <c r="D30" i="15"/>
  <c r="B3" i="14" l="1"/>
  <c r="B3" i="12"/>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3"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43" i="4"/>
  <c r="N42" i="4"/>
  <c r="B42" i="4"/>
  <c r="N41" i="4"/>
  <c r="B41" i="4"/>
  <c r="N40" i="4"/>
  <c r="B40" i="4"/>
  <c r="N39" i="4"/>
  <c r="B39" i="4"/>
  <c r="N38" i="4"/>
  <c r="B38" i="4"/>
  <c r="N37" i="4"/>
  <c r="B37" i="4"/>
  <c r="N36" i="4"/>
  <c r="B36" i="4"/>
  <c r="N21" i="4"/>
  <c r="B21" i="4"/>
  <c r="N20" i="4"/>
  <c r="B20" i="4"/>
  <c r="N19" i="4"/>
  <c r="B19" i="4"/>
  <c r="N18" i="4"/>
  <c r="B18" i="4"/>
  <c r="N17" i="4"/>
  <c r="B17" i="4"/>
  <c r="N16" i="4"/>
  <c r="B16" i="4"/>
  <c r="N15" i="4"/>
  <c r="B15" i="4"/>
  <c r="N14" i="4"/>
  <c r="C27" i="2" s="1"/>
  <c r="B14" i="4"/>
  <c r="N13" i="4"/>
  <c r="B13" i="4"/>
  <c r="B32" i="2"/>
  <c r="G18" i="2" s="1"/>
  <c r="C25" i="15" l="1"/>
  <c r="C28" i="2"/>
  <c r="C26" i="15"/>
  <c r="C30" i="2"/>
  <c r="C28" i="15"/>
  <c r="C20" i="2"/>
  <c r="C24" i="2" s="1"/>
  <c r="C29" i="15"/>
  <c r="C31" i="2"/>
  <c r="N43" i="4"/>
  <c r="N30" i="5"/>
  <c r="C20" i="15" s="1"/>
  <c r="M30" i="5"/>
  <c r="B34" i="2"/>
  <c r="C24" i="15" l="1"/>
  <c r="C30" i="15" s="1"/>
  <c r="C32" i="2"/>
  <c r="C33" i="2"/>
  <c r="B42" i="15" s="1"/>
  <c r="C31" i="15" l="1"/>
  <c r="B41" i="15" s="1"/>
  <c r="B40" i="15"/>
  <c r="C36" i="2"/>
  <c r="B39" i="15"/>
  <c r="B44" i="15"/>
  <c r="C34" i="2"/>
  <c r="D32" i="15" l="1"/>
  <c r="B45" i="15"/>
  <c r="C34" i="15"/>
  <c r="B32" i="15"/>
  <c r="C32" i="15" l="1"/>
</calcChain>
</file>

<file path=xl/sharedStrings.xml><?xml version="1.0" encoding="utf-8"?>
<sst xmlns="http://schemas.openxmlformats.org/spreadsheetml/2006/main" count="600" uniqueCount="316">
  <si>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</si>
  <si>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</si>
  <si>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</si>
  <si>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</si>
  <si>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</si>
  <si>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</si>
  <si>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</si>
  <si>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</si>
  <si>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</si>
  <si>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</si>
  <si>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</si>
  <si>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</si>
  <si>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</si>
  <si>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</si>
  <si>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</si>
  <si>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</si>
  <si>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</si>
  <si>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</si>
  <si>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</si>
  <si>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</si>
  <si>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</si>
  <si>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</si>
  <si>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</si>
  <si>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</si>
  <si>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</si>
  <si>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</si>
  <si>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</si>
  <si>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</si>
  <si>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</si>
  <si>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</si>
  <si>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</si>
  <si>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</si>
  <si>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</si>
  <si>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</si>
  <si>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</si>
  <si>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</si>
  <si>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</si>
  <si>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</si>
  <si>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</si>
  <si>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</si>
  <si>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</si>
  <si>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</si>
  <si>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</si>
  <si>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</si>
  <si>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</si>
  <si>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</si>
  <si>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</si>
  <si>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</si>
  <si>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</si>
  <si>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</si>
  <si>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</si>
  <si>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</si>
  <si>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</si>
  <si>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</si>
  <si>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</si>
  <si>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</si>
  <si>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</si>
  <si>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</si>
  <si>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</si>
  <si>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</si>
  <si>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</si>
  <si>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</si>
  <si>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</si>
  <si>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</si>
  <si>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</si>
  <si>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</si>
  <si>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</si>
  <si>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</si>
  <si>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</si>
  <si>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</si>
  <si>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</si>
  <si>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</si>
  <si>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</si>
  <si>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</si>
  <si>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</si>
  <si>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</si>
  <si>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</si>
  <si>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</si>
  <si>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</si>
  <si>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</si>
  <si>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</si>
  <si>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</si>
  <si>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</si>
  <si>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</si>
  <si>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</si>
  <si>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</si>
  <si>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</si>
  <si>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</si>
  <si>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</si>
  <si>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</si>
  <si>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</si>
  <si>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</si>
  <si>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</si>
  <si>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</si>
  <si>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</si>
  <si>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</si>
  <si>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</si>
  <si>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</si>
  <si>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</si>
  <si>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</si>
  <si>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</si>
  <si>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</si>
  <si>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</si>
  <si>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</si>
  <si>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</si>
  <si>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</si>
  <si>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</si>
  <si>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</si>
  <si>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</si>
  <si>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</si>
  <si>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</si>
  <si>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</si>
  <si>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</si>
  <si>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</si>
  <si>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</si>
  <si>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</si>
  <si>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</si>
  <si>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</si>
  <si>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</si>
  <si>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</si>
  <si>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</si>
  <si>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</si>
  <si>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</si>
  <si>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</si>
  <si>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</si>
  <si>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</si>
  <si>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</si>
  <si>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</si>
  <si>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</si>
  <si>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</si>
  <si>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</si>
  <si>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</si>
  <si>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</si>
  <si>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</si>
  <si>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</si>
  <si>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</si>
  <si>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</si>
  <si>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</si>
  <si>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</si>
  <si>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</si>
  <si>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</si>
  <si>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</si>
  <si>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</si>
  <si>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</si>
  <si>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</si>
  <si>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</si>
  <si>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</si>
  <si>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</si>
  <si>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</si>
  <si>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</si>
  <si>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</si>
  <si>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</si>
  <si>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</si>
  <si>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</si>
  <si>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</si>
  <si>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</si>
  <si>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</si>
  <si>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</si>
  <si>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</si>
  <si>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</si>
  <si>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</si>
  <si>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</si>
  <si>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</si>
  <si>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</si>
  <si>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</si>
  <si>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</si>
  <si>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</si>
  <si>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</si>
  <si>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</si>
  <si>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</si>
  <si>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</si>
  <si>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</si>
  <si>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</si>
  <si>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</si>
  <si>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</si>
  <si>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</si>
  <si>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</si>
  <si>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</si>
  <si>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</si>
  <si>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</si>
  <si>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</si>
  <si>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</si>
  <si>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</si>
  <si>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</si>
  <si>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</si>
  <si>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</si>
  <si>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</si>
  <si>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</si>
  <si>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</si>
  <si>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</si>
  <si>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</si>
  <si>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</si>
  <si>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</si>
  <si>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</si>
  <si>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</si>
  <si>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</si>
  <si>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</si>
  <si>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</si>
  <si>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</si>
  <si>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</si>
  <si>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</si>
  <si>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</si>
  <si>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</si>
  <si>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</si>
  <si>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</si>
  <si>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</si>
  <si>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</si>
  <si>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</si>
  <si>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</si>
  <si>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</si>
  <si>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</si>
  <si>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</si>
  <si>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</si>
  <si>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</si>
  <si>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</si>
  <si>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</si>
  <si>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</si>
  <si>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</si>
  <si>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</si>
  <si>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</si>
  <si>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</si>
  <si>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</si>
  <si>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</si>
  <si>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</si>
  <si>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</si>
  <si>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</si>
  <si>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</si>
  <si>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</si>
  <si>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</si>
  <si>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</si>
  <si>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</si>
  <si>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</si>
  <si>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</si>
  <si>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</si>
  <si>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</si>
  <si>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</si>
  <si>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</si>
  <si>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</si>
  <si>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</si>
  <si>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</si>
  <si>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</si>
  <si>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</si>
  <si>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</si>
  <si>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</si>
  <si>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</si>
  <si>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</si>
  <si>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</si>
  <si>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</si>
  <si>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</si>
  <si>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</si>
  <si>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</si>
  <si>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</si>
  <si>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</si>
  <si>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</si>
  <si>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</si>
  <si>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</si>
  <si>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</si>
  <si>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</si>
  <si>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</si>
  <si>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</si>
  <si>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</si>
  <si>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</si>
  <si>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</si>
  <si>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</si>
  <si>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</si>
  <si>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</si>
  <si>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</si>
  <si>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</si>
  <si>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</si>
  <si>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</si>
  <si>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</si>
  <si>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</si>
  <si>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</si>
  <si>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</si>
  <si>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</si>
  <si>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</si>
  <si>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</si>
  <si>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</si>
  <si>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</si>
  <si>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</si>
  <si>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</si>
  <si>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</si>
  <si>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</si>
  <si>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</si>
  <si>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</si>
  <si>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</si>
  <si>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</si>
  <si>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</si>
  <si>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</si>
  <si>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</si>
  <si>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</si>
  <si>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</si>
  <si>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</si>
  <si>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</si>
  <si>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</si>
  <si>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</si>
  <si>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</si>
  <si>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</si>
  <si>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Kostengruppe</t>
  </si>
  <si>
    <t>KG 100</t>
  </si>
  <si>
    <t>KG 200</t>
  </si>
  <si>
    <t>KG 300</t>
  </si>
  <si>
    <t>KG 400</t>
  </si>
  <si>
    <t>KG 500</t>
  </si>
  <si>
    <t>KG 600</t>
  </si>
  <si>
    <t>KG 700</t>
  </si>
  <si>
    <t>davon</t>
  </si>
  <si>
    <t xml:space="preserve">Programm Ressourceneffizienz Sachsen-Anhalt für KMU
zahlenmäßiger Nachweis - Anlage 1 zum Auszahlungsantrag Nr. </t>
  </si>
  <si>
    <t>Investitionen in Ressourceneffizienz</t>
  </si>
  <si>
    <t>Ausgaben für Studien und Beratungsleistungen</t>
  </si>
  <si>
    <t>Artikel 47 Abs. 7 a) AGVO</t>
  </si>
  <si>
    <t>Artikel 47 Abs. 7 b) AGVO</t>
  </si>
  <si>
    <t>Artikel 47 Abs. 7 c) AGVO</t>
  </si>
  <si>
    <t>Planungsleistungen</t>
  </si>
  <si>
    <t>Artikel 49 AGVO</t>
  </si>
  <si>
    <t>davon gemäß entsprechenden Artikel der AGVO: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</si>
</sst>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4">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6" fillId="4" borderId="0" xfId="0" applyFont="1" applyFill="1" applyBorder="1" applyProtection="1">
      <protection locked="0"/>
    </xf>
    <xf numFmtId="14" fontId="17" fillId="5" borderId="11" xfId="0" applyNumberFormat="1" applyFont="1" applyFill="1" applyBorder="1" applyAlignment="1" applyProtection="1">
      <alignment horizontal="right" vertical="center" wrapText="1"/>
      <protection locked="0"/>
    </xf>
    <xf numFmtId="4" fontId="17" fillId="4" borderId="11" xfId="0" applyNumberFormat="1" applyFont="1" applyFill="1" applyBorder="1" applyAlignment="1" applyProtection="1">
      <alignment vertical="center"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25" fillId="2" borderId="2"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i/>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42" totalsRowShown="0" dataDxfId="122" tableBorderDxfId="121">
  <autoFilter ref="A12:O42"/>
  <tableColumns count="15">
    <tableColumn id="1" name="Spalte0" dataDxfId="120"/>
    <tableColumn id="2" name="Spalte1" dataDxfId="119">
      <calculatedColumnFormula>ROW()-12</calculatedColumnFormula>
    </tableColumn>
    <tableColumn id="3" name="Spalte2" dataDxfId="118"/>
    <tableColumn id="4" name="Spalte3" dataDxfId="117"/>
    <tableColumn id="8" name="Spalte32" dataDxfId="116"/>
    <tableColumn id="5" name="Spalte4" dataDxfId="115"/>
    <tableColumn id="6" name="Spalte5" dataDxfId="114"/>
    <tableColumn id="7" name="Spalte6" dataDxfId="113"/>
    <tableColumn id="9" name="Spalte7" dataDxfId="112"/>
    <tableColumn id="10" name="Spalte8" dataDxfId="111"/>
    <tableColumn id="11" name="Spalte9" dataDxfId="110"/>
    <tableColumn id="12" name="Spalte10" dataDxfId="109"/>
    <tableColumn id="13" name="Spalte11" dataDxfId="108"/>
    <tableColumn id="14" name="Spalte12" dataDxfId="107">
      <calculatedColumnFormula>($J13-($J13*$L13))+(($J13-($J13*$L13))*$K13)</calculatedColumnFormula>
    </tableColumn>
    <tableColumn id="15" name="Spalte13" dataDxfId="106"/>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5" tableBorderDxfId="104">
  <autoFilter ref="B12:F25"/>
  <tableColumns count="5">
    <tableColumn id="1" name="Spalte1" dataDxfId="103">
      <calculatedColumnFormula>ROW()-12</calculatedColumnFormula>
    </tableColumn>
    <tableColumn id="2" name="Spalte2" dataDxfId="102"/>
    <tableColumn id="3" name="Spalte3" dataDxfId="101"/>
    <tableColumn id="4" name="Spalte4" dataDxfId="100"/>
    <tableColumn id="5" name="Spalte5" dataDxfId="99"/>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8" dataDxfId="96" headerRowBorderDxfId="97" tableBorderDxfId="95" totalsRowBorderDxfId="94" headerRowCellStyle="Komma" dataCellStyle="Komma">
  <autoFilter ref="B11:O29"/>
  <tableColumns count="14">
    <tableColumn id="1" name="Spalte1" dataDxfId="93">
      <calculatedColumnFormula>ROW()-11</calculatedColumnFormula>
    </tableColumn>
    <tableColumn id="2" name="Spalte2" dataDxfId="92"/>
    <tableColumn id="3" name="Spalte3" dataDxfId="91"/>
    <tableColumn id="4" name="Spalte4" dataDxfId="90"/>
    <tableColumn id="5" name="Spalte5" dataDxfId="89" dataCellStyle="Prozent"/>
    <tableColumn id="13" name="Spalte52" dataDxfId="88" dataCellStyle="Prozent"/>
    <tableColumn id="14" name="Spalte53" dataDxfId="87" dataCellStyle="Prozent"/>
    <tableColumn id="6" name="Spalte6" dataDxfId="86"/>
    <tableColumn id="7" name="Spalte7" dataDxfId="85"/>
    <tableColumn id="8" name="Spalte8" dataDxfId="84"/>
    <tableColumn id="9" name="Spalte9" dataDxfId="83"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82" dataCellStyle="Komma">
      <calculatedColumnFormula>IF(H12="Stunden",$I12*$L12,$L12)</calculatedColumnFormula>
    </tableColumn>
    <tableColumn id="11" name="Spalte11" dataDxfId="81" dataCellStyle="Komma">
      <calculatedColumnFormula>IF(AND(H12="Jahr",AND(K12="Pauschalwerte mit Urlaubsabgeltung")),"0,00",IF(H12="Stunden",($L12*$I12),((($M12/40)*$G12)*$F12)))</calculatedColumnFormula>
    </tableColumn>
    <tableColumn id="12" name="Spalte12" dataDxfId="80"/>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9" dataDxfId="77" headerRowBorderDxfId="78" tableBorderDxfId="76" totalsRowBorderDxfId="75" headerRowCellStyle="Komma" dataCellStyle="Komma">
  <autoFilter ref="B11:O29"/>
  <tableColumns count="14">
    <tableColumn id="1" name="Spalte1" dataDxfId="74">
      <calculatedColumnFormula>ROW()-12</calculatedColumnFormula>
    </tableColumn>
    <tableColumn id="2" name="Spalte2" dataDxfId="73"/>
    <tableColumn id="3" name="Spalte3" dataDxfId="72"/>
    <tableColumn id="4" name="Spalte4" dataDxfId="71"/>
    <tableColumn id="5" name="Spalte5" dataDxfId="70" dataCellStyle="Prozent"/>
    <tableColumn id="13" name="Spalte52" dataDxfId="69" dataCellStyle="Prozent"/>
    <tableColumn id="14" name="Spalte53" dataDxfId="68" dataCellStyle="Prozent"/>
    <tableColumn id="6" name="Spalte6" dataDxfId="67"/>
    <tableColumn id="7" name="Spalte7" dataDxfId="66"/>
    <tableColumn id="8" name="Spalte8" dataDxfId="65"/>
    <tableColumn id="9" name="Spalte9" dataDxfId="64" dataCellStyle="Komma"/>
    <tableColumn id="10" name="Spalte10" dataDxfId="63" dataCellStyle="Komma">
      <calculatedColumnFormula>IF(H12="Stunden",$I12*$L12,$L12)</calculatedColumnFormula>
    </tableColumn>
    <tableColumn id="11" name="Spalte11" dataDxfId="62" dataCellStyle="Komma">
      <calculatedColumnFormula>IF(AND(H12="Jahr",AND(K12="Pauschalwerte mit Urlaubsabgeltung")),"0,00",IF(H12="Stunden",($L12*$I12),((($M12/40)*$G12)*$F12)))</calculatedColumnFormula>
    </tableColumn>
    <tableColumn id="12" name="Spalte12" dataDxfId="61"/>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60" dataDxfId="58" headerRowBorderDxfId="59" tableBorderDxfId="57" totalsRowBorderDxfId="56" headerRowCellStyle="Komma" dataCellStyle="Komma">
  <autoFilter ref="B13:V30"/>
  <tableColumns count="21">
    <tableColumn id="1" name="Spalte1" dataDxfId="55"/>
    <tableColumn id="16" name="Spalte16" dataDxfId="54"/>
    <tableColumn id="2" name="Spalte2" dataDxfId="53"/>
    <tableColumn id="3" name="Spalte3" dataDxfId="52"/>
    <tableColumn id="4" name="Spalte4" dataDxfId="51"/>
    <tableColumn id="6" name="Spalte6" dataDxfId="50" dataCellStyle="Prozent"/>
    <tableColumn id="5" name="Spalte62" dataDxfId="49" dataCellStyle="Prozent"/>
    <tableColumn id="7" name="Spalte7" dataDxfId="48" dataCellStyle="Komma"/>
    <tableColumn id="9" name="Spalte9" dataDxfId="47" dataCellStyle="Komma"/>
    <tableColumn id="10" name="Spalte10" dataDxfId="46" dataCellStyle="Komma">
      <calculatedColumnFormula>IF(ISBLANK($J14),"0,00",IF($G14="Stunden",VLOOKUP($J14,'Grundlage UN-Lohn'!$M$9:$R$13,2),IF($G14="Monat",VLOOKUP($J14,'Grundlage UN-Lohn'!$M$2:$R$6,2),"0,00")))</calculatedColumnFormula>
    </tableColumn>
    <tableColumn id="18" name="Spalte102" dataDxfId="45" dataCellStyle="Komma"/>
    <tableColumn id="23" name="Spalte1023" dataDxfId="44" dataCellStyle="Komma"/>
    <tableColumn id="22" name="Spalte1022" dataDxfId="43" dataCellStyle="Komma"/>
    <tableColumn id="21" name="Spalte103" dataDxfId="42" dataCellStyle="Komma"/>
    <tableColumn id="11" name="Spalte11" dataDxfId="41" dataCellStyle="Komma">
      <calculatedColumnFormula>IF(ISBLANK($J14),"0,00",IF(AND($G14="Stunden",$L14="Ja"),VLOOKUP($J14,'Grundlage UN-Lohn'!$M$9:$R$13,3),IF(AND($G14="Monat",$L14="Ja"),VLOOKUP($J14,'Grundlage UN-Lohn'!$M$2:$R$6,3),"0,00")))</calculatedColumnFormula>
    </tableColumn>
    <tableColumn id="12" name="Spalte12" dataDxfId="40" dataCellStyle="Komma">
      <calculatedColumnFormula>IF(ISBLANK($J14),"0,00",IF(AND($G14="Stunden",$M14="Ja"),VLOOKUP($J14,'Grundlage UN-Lohn'!$M$9:$R$13,4),IF(AND($G14="Monat",$M14="Ja"),VLOOKUP($J14,'Grundlage UN-Lohn'!$M$2:$R$6,4),"0,00")))</calculatedColumnFormula>
    </tableColumn>
    <tableColumn id="13" name="Spalte13" dataDxfId="39" dataCellStyle="Komma">
      <calculatedColumnFormula>IF(ISBLANK($J14),"0,00",IF(AND($G14="Stunden",$N14="Ja"),VLOOKUP($J14,'Grundlage UN-Lohn'!$M$9:$R$13,5),IF(AND($G14="Monat",$N14="Ja"),VLOOKUP($J14,'Grundlage UN-Lohn'!$M$2:$R$6,5),"0,00")))</calculatedColumnFormula>
    </tableColumn>
    <tableColumn id="14" name="Spalte14" dataDxfId="38" dataCellStyle="Komma">
      <calculatedColumnFormula>IF(ISBLANK($J14),"0,00",IF(AND($G14="Stunden",$O14="Ja"),VLOOKUP($J14,'Grundlage UN-Lohn'!$M$9:$R$13,6),IF(AND($G14="Monat",$O14="Ja"),VLOOKUP($J14,'Grundlage UN-Lohn'!$M$2:$R$6,6),"0,00")))</calculatedColumnFormula>
    </tableColumn>
    <tableColumn id="15" name="Spalte15" dataDxfId="37" dataCellStyle="Komma">
      <calculatedColumnFormula>IF(AND(L14="Nein",M14="Nein",N14="Nein",O14="Nein"),K14,ROUND(K14+(SUM(P14:S14)),0))</calculatedColumnFormula>
    </tableColumn>
    <tableColumn id="17" name="Spalte17" dataDxfId="36" dataCellStyle="Komma">
      <calculatedColumnFormula>IF(G14=0,0,IF(G14="Stunden",T14*I14,IF(G14="Monat",T14*H14)))</calculatedColumnFormula>
    </tableColumn>
    <tableColumn id="20" name="Spalte20" dataDxfId="35"/>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34" dataDxfId="32" headerRowBorderDxfId="33" tableBorderDxfId="31" totalsRowBorderDxfId="30">
  <tableColumns count="11">
    <tableColumn id="1" name="Spalte1" headerRowDxfId="29" dataDxfId="28">
      <calculatedColumnFormula>ROW()-12</calculatedColumnFormula>
    </tableColumn>
    <tableColumn id="2" name="Spalte2" headerRowDxfId="27" dataDxfId="26"/>
    <tableColumn id="3" name="Spalte3" headerRowDxfId="25" dataDxfId="24"/>
    <tableColumn id="4" name="Spalte4" headerRowDxfId="23" dataDxfId="22"/>
    <tableColumn id="5" name="Spalte5" headerRowDxfId="21" dataDxfId="20"/>
    <tableColumn id="6" name="Spalte6" headerRowDxfId="19" dataDxfId="18" headerRowCellStyle="Prozent" dataCellStyle="Prozent"/>
    <tableColumn id="7" name="Spalte7" headerRowDxfId="17" dataDxfId="16" headerRowCellStyle="Komma" dataCellStyle="Komma"/>
    <tableColumn id="8" name="Spalte8" headerRowDxfId="15" dataDxfId="14"/>
    <tableColumn id="9" name="Spalte9" headerRowDxfId="13" dataDxfId="12"/>
    <tableColumn id="10" name="Spalte10" headerRowDxfId="11" dataDxfId="10">
      <calculatedColumnFormula>I13</calculatedColumnFormula>
    </tableColumn>
    <tableColumn id="11" name="Spalte11" headerRowDxfId="9" dataDxfId="8"/>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pageSetUpPr fitToPage="1"/>
  </sheetPr>
  <dimension ref="A1:M48"/>
  <sheetViews>
    <sheetView showGridLines="0" tabSelected="1" topLeftCell="A4" zoomScaleNormal="100" workbookViewId="0">
      <selection activeCell="C26" sqref="C26"/>
    </sheetView>
  </sheetViews>
  <sheetFormatPr baseColWidth="10" defaultRowHeight="15" x14ac:dyDescent="0.25"/>
  <cols>
    <col min="1" max="1" width="76.140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4" t="s">
        <v>307</v>
      </c>
      <c r="B3" s="295"/>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6" t="s">
        <v>6</v>
      </c>
      <c r="B5" s="296"/>
      <c r="C5" s="296"/>
      <c r="D5" s="296"/>
      <c r="E5" s="296"/>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7"/>
      <c r="C7" s="297"/>
      <c r="D7" s="297"/>
      <c r="E7" s="25"/>
      <c r="F7" s="25"/>
      <c r="G7" s="26"/>
      <c r="H7" s="9"/>
      <c r="I7" s="10"/>
      <c r="J7" s="10"/>
    </row>
    <row r="8" spans="1:13" ht="34.5" customHeight="1" x14ac:dyDescent="0.25">
      <c r="A8" s="24" t="s">
        <v>9</v>
      </c>
      <c r="B8" s="297"/>
      <c r="C8" s="297"/>
      <c r="D8" s="297"/>
      <c r="E8" s="27"/>
      <c r="F8" s="28"/>
      <c r="G8" s="29"/>
      <c r="H8" s="30"/>
      <c r="I8" s="31"/>
      <c r="J8" s="31"/>
    </row>
    <row r="9" spans="1:13" ht="43.5" x14ac:dyDescent="0.25">
      <c r="A9" s="32" t="s">
        <v>10</v>
      </c>
      <c r="B9" s="298"/>
      <c r="C9" s="298"/>
      <c r="D9" s="298"/>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c r="C14" s="292" t="s">
        <v>221</v>
      </c>
      <c r="D14" s="293"/>
      <c r="E14" s="253"/>
      <c r="F14" s="28"/>
      <c r="G14" s="26"/>
      <c r="H14" s="9"/>
    </row>
    <row r="15" spans="1:13" ht="24.75" hidden="1" x14ac:dyDescent="0.25">
      <c r="A15" s="38" t="s">
        <v>242</v>
      </c>
      <c r="B15" s="253"/>
      <c r="C15" s="292" t="s">
        <v>221</v>
      </c>
      <c r="D15" s="293"/>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9" t="str">
        <f>IF($C$3=1,IF(B32&gt;0,Auswahlmöglichkeiten!G2,IF(B32=0,"Hinweis: Bitte geben Sie die Angaben lt. Zuwendungsbescheid/ Zuweisungsschreiben ein."))," ")</f>
        <v>Hinweis: Bitte geben Sie die Angaben lt. Zuwendungsbescheid/ Zuweisungsschreiben ein.</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79"/>
      <c r="H20" s="16"/>
      <c r="K20" s="11"/>
      <c r="L20" s="11"/>
      <c r="M20" s="11"/>
    </row>
    <row r="21" spans="1:13" s="3" customFormat="1" hidden="1" x14ac:dyDescent="0.2">
      <c r="A21" s="38" t="s">
        <v>117</v>
      </c>
      <c r="B21" s="45"/>
      <c r="C21" s="46">
        <f>SUMIF('Personal (VKO) alt'!$A$12:$A$29,$C$3,'Personal (VKO) alt'!N12:N29)</f>
        <v>0</v>
      </c>
      <c r="D21" s="28"/>
      <c r="E21" s="47"/>
      <c r="F21" s="28"/>
      <c r="G21" s="279"/>
      <c r="H21" s="16"/>
      <c r="K21" s="11"/>
      <c r="L21" s="11"/>
      <c r="M21" s="11"/>
    </row>
    <row r="22" spans="1:13" s="3" customFormat="1" hidden="1" x14ac:dyDescent="0.2">
      <c r="A22" s="38" t="s">
        <v>118</v>
      </c>
      <c r="B22" s="45"/>
      <c r="C22" s="46">
        <f>SUMIF('Personal direkte Ausgaben'!$A$13:$A$35,$C$3,'Personal direkte Ausgaben'!K13:K35)</f>
        <v>0</v>
      </c>
      <c r="D22" s="28"/>
      <c r="E22" s="47"/>
      <c r="F22" s="28"/>
      <c r="G22" s="279"/>
      <c r="H22" s="16"/>
      <c r="K22" s="11"/>
      <c r="L22" s="11"/>
      <c r="M22" s="11"/>
    </row>
    <row r="23" spans="1:13" s="3" customFormat="1" hidden="1" x14ac:dyDescent="0.2">
      <c r="A23" s="38" t="s">
        <v>119</v>
      </c>
      <c r="B23" s="45"/>
      <c r="C23" s="46">
        <f>SUMIF(Unternehmerlohn!$A$14:$A$30,C3,Unternehmerlohn!U14:U30)</f>
        <v>0</v>
      </c>
      <c r="D23" s="28"/>
      <c r="E23" s="47"/>
      <c r="F23" s="28"/>
      <c r="G23" s="279"/>
      <c r="H23" s="16"/>
      <c r="K23" s="11"/>
      <c r="L23" s="11"/>
      <c r="M23" s="11"/>
    </row>
    <row r="24" spans="1:13" s="3" customFormat="1" hidden="1" x14ac:dyDescent="0.2">
      <c r="A24" s="38" t="s">
        <v>20</v>
      </c>
      <c r="B24" s="258">
        <f>SUM(B20:B23)*IF($E$15=0,$B$15,$E$15)</f>
        <v>0</v>
      </c>
      <c r="C24" s="258">
        <f>SUM($C$20:$C$23)*IF($E$15=0,$B$15,$E$15)</f>
        <v>0</v>
      </c>
      <c r="D24" s="28"/>
      <c r="E24" s="28"/>
      <c r="F24" s="28"/>
      <c r="G24" s="279"/>
      <c r="H24" s="16"/>
      <c r="K24" s="11"/>
      <c r="L24" s="11"/>
      <c r="M24" s="11"/>
    </row>
    <row r="25" spans="1:13" s="3" customFormat="1" hidden="1" x14ac:dyDescent="0.2">
      <c r="A25" s="38" t="s">
        <v>93</v>
      </c>
      <c r="B25" s="45"/>
      <c r="C25" s="46">
        <f>SUMIFS('Investitionen Sachausgaben'!N10:N42,'Investitionen Sachausgaben'!$A$10:$A$42,$C$3,'Investitionen Sachausgaben'!D10:D42,$A$25)</f>
        <v>0</v>
      </c>
      <c r="D25" s="28"/>
      <c r="E25" s="28"/>
      <c r="F25" s="28"/>
      <c r="G25" s="279"/>
      <c r="K25" s="11"/>
      <c r="L25" s="11"/>
      <c r="M25" s="11"/>
    </row>
    <row r="26" spans="1:13" s="3" customFormat="1" x14ac:dyDescent="0.2">
      <c r="A26" s="38" t="s">
        <v>308</v>
      </c>
      <c r="B26" s="45"/>
      <c r="C26" s="46">
        <f>SUMIFS('Investitionen Sachausgaben'!N10:N42,'Investitionen Sachausgaben'!$A$10:$A$42,$C$3,'Investitionen Sachausgaben'!D10:D42,$A$26)</f>
        <v>0</v>
      </c>
      <c r="D26" s="28"/>
      <c r="E26" s="28"/>
      <c r="F26" s="28"/>
      <c r="G26" s="279"/>
      <c r="K26" s="11"/>
      <c r="L26" s="11"/>
      <c r="M26" s="11"/>
    </row>
    <row r="27" spans="1:13" s="3" customFormat="1" x14ac:dyDescent="0.2">
      <c r="A27" s="38" t="s">
        <v>309</v>
      </c>
      <c r="B27" s="45"/>
      <c r="C27" s="46">
        <f>SUMIFS('Investitionen Sachausgaben'!N10:N42,'Investitionen Sachausgaben'!$A$10:$A$42,$C$3,'Investitionen Sachausgaben'!D10:D42,$A$27)</f>
        <v>0</v>
      </c>
      <c r="D27" s="28"/>
      <c r="E27" s="28"/>
      <c r="F27" s="28"/>
      <c r="G27" s="279"/>
      <c r="K27" s="11"/>
      <c r="L27" s="11"/>
      <c r="M27" s="11"/>
    </row>
    <row r="28" spans="1:13" s="3" customFormat="1" hidden="1" x14ac:dyDescent="0.2">
      <c r="A28" s="38" t="s">
        <v>92</v>
      </c>
      <c r="B28" s="45"/>
      <c r="C28" s="46">
        <f>SUMIFS('Investitionen Sachausgaben'!N11:N42,'Investitionen Sachausgaben'!$A$11:$A$42,$C$3,'Investitionen Sachausgaben'!D11:D42,$A$28)</f>
        <v>0</v>
      </c>
      <c r="D28" s="28"/>
      <c r="E28" s="28"/>
      <c r="F28" s="28"/>
      <c r="G28" s="279"/>
      <c r="H28" s="16"/>
      <c r="K28" s="11"/>
      <c r="L28" s="11"/>
      <c r="M28" s="11"/>
    </row>
    <row r="29" spans="1:13" s="3" customFormat="1" hidden="1" x14ac:dyDescent="0.2">
      <c r="A29" s="38" t="s">
        <v>115</v>
      </c>
      <c r="B29" s="45"/>
      <c r="C29" s="46">
        <f>SUMIFS(Tabelle34[Spalte3],Tabelle34[Spalte4],"Ja",Meilensteine!$A$13:$A$25,$C$3)</f>
        <v>0</v>
      </c>
      <c r="D29" s="28"/>
      <c r="E29" s="28"/>
      <c r="F29" s="28"/>
      <c r="G29" s="279"/>
      <c r="H29" s="16"/>
      <c r="K29" s="11"/>
      <c r="L29" s="11"/>
      <c r="M29" s="11"/>
    </row>
    <row r="30" spans="1:13" s="3" customFormat="1" hidden="1" x14ac:dyDescent="0.2">
      <c r="A30" s="38" t="s">
        <v>21</v>
      </c>
      <c r="B30" s="45"/>
      <c r="C30" s="46">
        <f>SUMIFS('Investitionen Sachausgaben'!N13:N42,'Investitionen Sachausgaben'!$A$13:$A$42,$C$3,'Investitionen Sachausgaben'!D13:D42,$A$30)</f>
        <v>0</v>
      </c>
      <c r="D30" s="28"/>
      <c r="E30" s="28"/>
      <c r="F30" s="28"/>
      <c r="G30" s="279"/>
      <c r="H30" s="16"/>
      <c r="K30" s="11"/>
      <c r="L30" s="11"/>
      <c r="M30" s="11"/>
    </row>
    <row r="31" spans="1:13" s="3" customFormat="1" hidden="1" x14ac:dyDescent="0.2">
      <c r="A31" s="38" t="s">
        <v>22</v>
      </c>
      <c r="B31" s="45"/>
      <c r="C31" s="46">
        <f>SUMIFS('Investitionen Sachausgaben'!N13:N42,'Investitionen Sachausgaben'!$A$13:$A$42,$C$3,'Investitionen Sachausgaben'!D13:D42,$A$31)</f>
        <v>0</v>
      </c>
      <c r="D31" s="28"/>
      <c r="E31" s="28"/>
      <c r="F31" s="28"/>
      <c r="G31" s="26"/>
      <c r="H31" s="16"/>
      <c r="K31" s="11"/>
      <c r="L31" s="11"/>
      <c r="M31" s="11"/>
    </row>
    <row r="32" spans="1:13" s="3" customFormat="1" x14ac:dyDescent="0.2">
      <c r="A32" s="130" t="s">
        <v>23</v>
      </c>
      <c r="B32" s="131">
        <f>SUM(B20:B31)</f>
        <v>0</v>
      </c>
      <c r="C32" s="131">
        <f>SUM(C20:C31)</f>
        <v>0</v>
      </c>
      <c r="D32" s="28"/>
      <c r="E32" s="28"/>
      <c r="F32" s="28"/>
      <c r="G32" s="48"/>
      <c r="H32" s="16"/>
      <c r="K32" s="11"/>
      <c r="L32" s="11"/>
      <c r="M32" s="11"/>
    </row>
    <row r="33" spans="1:13" s="3" customFormat="1" ht="25.5" customHeight="1" x14ac:dyDescent="0.2">
      <c r="A33" s="132" t="s">
        <v>24</v>
      </c>
      <c r="B33" s="133">
        <f>SUM($B$20:$B$31)*IF($E$14=0,B14,E14)</f>
        <v>0</v>
      </c>
      <c r="C33" s="134">
        <f>IF(SUM(C20:C31)*IF($E$14=0,B14,E14)&gt;$B$33,$B$33,(SUM(C20:C31)*IF($E$14=0,B14,E14)))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hidden="1" x14ac:dyDescent="0.25">
      <c r="A35" s="38" t="s">
        <v>26</v>
      </c>
      <c r="B35" s="56"/>
      <c r="C35" s="56">
        <v>0</v>
      </c>
      <c r="D35" s="28"/>
      <c r="E35" s="1"/>
      <c r="F35" s="1"/>
      <c r="G35" s="2"/>
      <c r="H35" s="1"/>
      <c r="K35" s="11"/>
      <c r="L35" s="11"/>
      <c r="M35" s="11"/>
    </row>
    <row r="36" spans="1:13" s="3" customFormat="1" hidden="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A3se+4oYtQRg6kprh1myPl4m5EFJ6mHjYLp1QMuuXQybxBFsVDV1Pl+ajvNBp0/aVMOTenGdVosyFVrQ9e9hNQ==" saltValue="l5R1shooFd6gwBEsWR2XTA==" spinCount="100000" sheet="1" objects="1" scenarios="1"/>
  <mergeCells count="7">
    <mergeCell ref="C14:D14"/>
    <mergeCell ref="C15:D15"/>
    <mergeCell ref="A3:B3"/>
    <mergeCell ref="A5:E5"/>
    <mergeCell ref="B7:D7"/>
    <mergeCell ref="B8:D8"/>
    <mergeCell ref="B9:D9"/>
  </mergeCells>
  <conditionalFormatting sqref="E14:E15">
    <cfRule type="cellIs" dxfId="7" priority="2" operator="equal">
      <formula>0</formula>
    </cfRule>
  </conditionalFormatting>
  <conditionalFormatting sqref="B14:B15">
    <cfRule type="cellIs" dxfId="6" priority="1" operator="equal">
      <formula>0</formula>
    </cfRule>
  </conditionalFormatting>
  <dataValidations count="1">
    <dataValidation allowBlank="1" showErrorMessage="1" sqref="G1:G8 H1:XFD24 H28:XFD1048576 B1:E13 G10:G18 I25:XFD27 B16:E1048576 F1:F1048576 A1:A1048576 G20:G1048576"/>
  </dataValidations>
  <pageMargins left="0.70866141732283472" right="0.70866141732283472" top="0.78740157480314965" bottom="0.78740157480314965" header="0.31496062992125984" footer="0.31496062992125984"/>
  <pageSetup paperSize="9" scale="77" orientation="landscape" r:id="rId1"/>
  <headerFooter>
    <oddFooter>&amp;LRessourceneffizienz Sachsen-Anhalt für KMU&amp;C
zahlenmäßiger Nachweis&amp;R
Stand 20.11.2024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82</v>
      </c>
      <c r="N1" s="212" t="s">
        <v>147</v>
      </c>
      <c r="O1" s="212" t="s">
        <v>148</v>
      </c>
      <c r="P1" s="212" t="s">
        <v>149</v>
      </c>
      <c r="Q1" s="212" t="s">
        <v>150</v>
      </c>
      <c r="R1" s="212" t="s">
        <v>151</v>
      </c>
    </row>
    <row r="2" spans="1:20" x14ac:dyDescent="0.25">
      <c r="A2" t="s">
        <v>152</v>
      </c>
      <c r="I2" s="213">
        <v>0.16</v>
      </c>
      <c r="J2" s="214">
        <v>28.6</v>
      </c>
      <c r="L2" t="s">
        <v>153</v>
      </c>
      <c r="M2" s="165" t="s">
        <v>71</v>
      </c>
      <c r="N2" s="215">
        <v>5536.48</v>
      </c>
      <c r="O2" s="215">
        <v>384.58</v>
      </c>
      <c r="P2" s="215">
        <v>73.77</v>
      </c>
      <c r="Q2" s="215">
        <v>514.89</v>
      </c>
      <c r="R2" s="215">
        <v>71.97</v>
      </c>
      <c r="S2" s="216"/>
    </row>
    <row r="3" spans="1:20" x14ac:dyDescent="0.25">
      <c r="I3" s="213">
        <v>0.33</v>
      </c>
      <c r="J3" s="214">
        <v>57.2</v>
      </c>
      <c r="L3" t="s">
        <v>154</v>
      </c>
      <c r="M3" s="165" t="s">
        <v>83</v>
      </c>
      <c r="N3" s="215">
        <v>3436.03</v>
      </c>
      <c r="O3" s="215">
        <v>273.16000000000003</v>
      </c>
      <c r="P3" s="215">
        <v>52.4</v>
      </c>
      <c r="Q3" s="215">
        <v>319.55</v>
      </c>
      <c r="R3" s="215">
        <v>44.67</v>
      </c>
      <c r="S3" s="216"/>
    </row>
    <row r="4" spans="1:20" ht="15.75" thickBot="1" x14ac:dyDescent="0.3">
      <c r="I4" s="213">
        <v>0.375</v>
      </c>
      <c r="J4" s="214">
        <v>65</v>
      </c>
      <c r="L4" t="s">
        <v>155</v>
      </c>
      <c r="M4" s="165" t="s">
        <v>85</v>
      </c>
      <c r="N4" s="215">
        <v>3210.7</v>
      </c>
      <c r="O4" s="215">
        <v>255.25</v>
      </c>
      <c r="P4" s="215">
        <v>48.96</v>
      </c>
      <c r="Q4" s="215">
        <v>298.60000000000002</v>
      </c>
      <c r="R4" s="215">
        <v>41.74</v>
      </c>
      <c r="S4" s="216"/>
    </row>
    <row r="5" spans="1:20" x14ac:dyDescent="0.25">
      <c r="A5" s="338"/>
      <c r="B5" s="217" t="s">
        <v>156</v>
      </c>
      <c r="C5" s="217" t="s">
        <v>156</v>
      </c>
      <c r="D5" s="217" t="s">
        <v>156</v>
      </c>
      <c r="E5" s="217" t="s">
        <v>156</v>
      </c>
      <c r="F5" s="217" t="s">
        <v>156</v>
      </c>
      <c r="I5" s="213">
        <v>0.75</v>
      </c>
      <c r="J5" s="214">
        <v>130</v>
      </c>
      <c r="M5" s="165" t="s">
        <v>86</v>
      </c>
      <c r="N5" s="215">
        <v>2446.77</v>
      </c>
      <c r="O5" s="215">
        <v>194.52</v>
      </c>
      <c r="P5" s="215">
        <v>37.31</v>
      </c>
      <c r="Q5" s="215">
        <v>227.55</v>
      </c>
      <c r="R5" s="215">
        <v>31.81</v>
      </c>
      <c r="S5" s="216"/>
    </row>
    <row r="6" spans="1:20" x14ac:dyDescent="0.25">
      <c r="A6" s="339"/>
      <c r="B6" s="218" t="s">
        <v>157</v>
      </c>
      <c r="C6" s="218" t="s">
        <v>158</v>
      </c>
      <c r="D6" s="218" t="s">
        <v>159</v>
      </c>
      <c r="E6" s="218" t="s">
        <v>160</v>
      </c>
      <c r="F6" s="218" t="s">
        <v>161</v>
      </c>
      <c r="M6" s="165" t="s">
        <v>87</v>
      </c>
      <c r="N6" s="215">
        <v>2009.01</v>
      </c>
      <c r="O6" s="215">
        <v>159.72</v>
      </c>
      <c r="P6" s="215">
        <v>30.64</v>
      </c>
      <c r="Q6" s="215">
        <v>186.84</v>
      </c>
      <c r="R6" s="215">
        <v>26.12</v>
      </c>
      <c r="S6" s="216"/>
    </row>
    <row r="7" spans="1:20" ht="30" customHeight="1" x14ac:dyDescent="0.25">
      <c r="A7" s="339"/>
      <c r="B7" s="219" t="s">
        <v>162</v>
      </c>
      <c r="C7" s="219" t="s">
        <v>163</v>
      </c>
      <c r="D7" s="219" t="s">
        <v>164</v>
      </c>
      <c r="E7" s="219" t="s">
        <v>165</v>
      </c>
      <c r="F7" s="219" t="s">
        <v>166</v>
      </c>
      <c r="O7" s="220"/>
      <c r="P7" s="220"/>
      <c r="Q7" s="220"/>
      <c r="R7" s="220"/>
      <c r="S7" s="220"/>
      <c r="T7" s="220"/>
    </row>
    <row r="8" spans="1:20" ht="21.75" customHeight="1" x14ac:dyDescent="0.25">
      <c r="A8" s="339"/>
      <c r="B8" s="219" t="s">
        <v>167</v>
      </c>
      <c r="C8" s="219"/>
      <c r="D8" s="219" t="s">
        <v>168</v>
      </c>
      <c r="E8" s="219"/>
      <c r="F8" s="219"/>
      <c r="M8" s="165" t="s">
        <v>81</v>
      </c>
      <c r="N8" s="212" t="s">
        <v>147</v>
      </c>
      <c r="O8" s="212" t="s">
        <v>148</v>
      </c>
      <c r="P8" s="212" t="s">
        <v>149</v>
      </c>
      <c r="Q8" s="212" t="s">
        <v>150</v>
      </c>
      <c r="R8" s="212" t="s">
        <v>151</v>
      </c>
      <c r="S8" s="216"/>
      <c r="T8" s="220"/>
    </row>
    <row r="9" spans="1:20" ht="15.75" thickBot="1" x14ac:dyDescent="0.3">
      <c r="A9" s="339"/>
      <c r="B9" s="219" t="s">
        <v>169</v>
      </c>
      <c r="C9" s="219" t="s">
        <v>169</v>
      </c>
      <c r="D9" s="219" t="s">
        <v>169</v>
      </c>
      <c r="E9" s="221" t="s">
        <v>169</v>
      </c>
      <c r="F9" s="219" t="s">
        <v>169</v>
      </c>
      <c r="M9" s="165" t="s">
        <v>71</v>
      </c>
      <c r="N9" s="215">
        <v>31.82</v>
      </c>
      <c r="O9" s="215">
        <v>2.21</v>
      </c>
      <c r="P9" s="215">
        <v>0.42</v>
      </c>
      <c r="Q9" s="215">
        <v>2.96</v>
      </c>
      <c r="R9" s="215">
        <v>0.41</v>
      </c>
      <c r="S9" s="216"/>
      <c r="T9" s="220"/>
    </row>
    <row r="10" spans="1:20" ht="39" thickTop="1" x14ac:dyDescent="0.25">
      <c r="A10" s="222" t="s">
        <v>170</v>
      </c>
      <c r="B10" s="337" t="s">
        <v>171</v>
      </c>
      <c r="C10" s="337" t="s">
        <v>172</v>
      </c>
      <c r="D10" s="337" t="s">
        <v>173</v>
      </c>
      <c r="E10" s="337" t="s">
        <v>174</v>
      </c>
      <c r="F10" s="337" t="s">
        <v>175</v>
      </c>
      <c r="M10" s="165" t="s">
        <v>83</v>
      </c>
      <c r="N10" s="215">
        <v>19.75</v>
      </c>
      <c r="O10" s="215">
        <v>1.57</v>
      </c>
      <c r="P10" s="215">
        <v>0.3</v>
      </c>
      <c r="Q10" s="215">
        <v>1.84</v>
      </c>
      <c r="R10" s="215">
        <v>0.26</v>
      </c>
      <c r="S10" s="216"/>
      <c r="T10" s="220"/>
    </row>
    <row r="11" spans="1:20" x14ac:dyDescent="0.25">
      <c r="A11" s="223" t="s">
        <v>176</v>
      </c>
      <c r="B11" s="335"/>
      <c r="C11" s="335"/>
      <c r="D11" s="335"/>
      <c r="E11" s="335"/>
      <c r="F11" s="335"/>
      <c r="M11" s="165" t="s">
        <v>85</v>
      </c>
      <c r="N11" s="215">
        <v>18.45</v>
      </c>
      <c r="O11" s="215">
        <v>1.47</v>
      </c>
      <c r="P11" s="215">
        <v>0.28000000000000003</v>
      </c>
      <c r="Q11" s="215">
        <v>1.72</v>
      </c>
      <c r="R11" s="215">
        <v>0.24</v>
      </c>
      <c r="S11" s="216"/>
      <c r="T11" s="220"/>
    </row>
    <row r="12" spans="1:20" ht="15.75" thickBot="1" x14ac:dyDescent="0.3">
      <c r="A12" s="224" t="s">
        <v>177</v>
      </c>
      <c r="B12" s="336"/>
      <c r="C12" s="336"/>
      <c r="D12" s="336"/>
      <c r="E12" s="336"/>
      <c r="F12" s="336"/>
      <c r="M12" s="165" t="s">
        <v>86</v>
      </c>
      <c r="N12" s="215">
        <v>14.06</v>
      </c>
      <c r="O12" s="215">
        <v>1.1200000000000001</v>
      </c>
      <c r="P12" s="215">
        <v>0.21</v>
      </c>
      <c r="Q12" s="215">
        <v>1.31</v>
      </c>
      <c r="R12" s="215">
        <v>0.18</v>
      </c>
      <c r="S12" s="216"/>
      <c r="T12" s="220"/>
    </row>
    <row r="13" spans="1:20" x14ac:dyDescent="0.25">
      <c r="A13" s="223" t="s">
        <v>178</v>
      </c>
      <c r="B13" s="334" t="s">
        <v>179</v>
      </c>
      <c r="C13" s="334">
        <v>689.78</v>
      </c>
      <c r="D13" s="334">
        <v>644.54999999999995</v>
      </c>
      <c r="E13" s="334">
        <v>491.19</v>
      </c>
      <c r="F13" s="334">
        <v>403.31</v>
      </c>
      <c r="M13" s="165" t="s">
        <v>87</v>
      </c>
      <c r="N13" s="215">
        <v>11.55</v>
      </c>
      <c r="O13" s="215">
        <v>0.92</v>
      </c>
      <c r="P13" s="215">
        <v>0.18</v>
      </c>
      <c r="Q13" s="215">
        <v>1.07</v>
      </c>
      <c r="R13" s="215">
        <v>0.15</v>
      </c>
      <c r="S13" s="220"/>
      <c r="T13" s="220"/>
    </row>
    <row r="14" spans="1:20" x14ac:dyDescent="0.25">
      <c r="A14" s="223" t="s">
        <v>180</v>
      </c>
      <c r="B14" s="335"/>
      <c r="C14" s="335"/>
      <c r="D14" s="335"/>
      <c r="E14" s="335"/>
      <c r="F14" s="335"/>
      <c r="N14" s="220"/>
      <c r="O14" s="220"/>
      <c r="P14" s="220"/>
      <c r="Q14" s="220"/>
      <c r="R14" s="220"/>
      <c r="S14" s="220"/>
      <c r="T14" s="220"/>
    </row>
    <row r="15" spans="1:20" ht="51" x14ac:dyDescent="0.25">
      <c r="A15" s="223" t="s">
        <v>181</v>
      </c>
      <c r="B15" s="335"/>
      <c r="C15" s="335"/>
      <c r="D15" s="335"/>
      <c r="E15" s="335"/>
      <c r="F15" s="335"/>
    </row>
    <row r="16" spans="1:20" ht="15.75" thickBot="1" x14ac:dyDescent="0.3">
      <c r="A16" s="224" t="s">
        <v>182</v>
      </c>
      <c r="B16" s="336"/>
      <c r="C16" s="336"/>
      <c r="D16" s="336"/>
      <c r="E16" s="336"/>
      <c r="F16" s="336"/>
    </row>
    <row r="17" spans="1:6" x14ac:dyDescent="0.25">
      <c r="A17" s="223" t="s">
        <v>183</v>
      </c>
      <c r="B17" s="334">
        <v>384.58</v>
      </c>
      <c r="C17" s="334">
        <v>273.16000000000003</v>
      </c>
      <c r="D17" s="334">
        <v>255.25</v>
      </c>
      <c r="E17" s="334">
        <v>194.52</v>
      </c>
      <c r="F17" s="334">
        <v>159.72</v>
      </c>
    </row>
    <row r="18" spans="1:6" x14ac:dyDescent="0.25">
      <c r="A18" s="223" t="s">
        <v>184</v>
      </c>
      <c r="B18" s="335"/>
      <c r="C18" s="335"/>
      <c r="D18" s="335"/>
      <c r="E18" s="335"/>
      <c r="F18" s="335"/>
    </row>
    <row r="19" spans="1:6" ht="26.25" thickBot="1" x14ac:dyDescent="0.3">
      <c r="A19" s="224" t="s">
        <v>185</v>
      </c>
      <c r="B19" s="336"/>
      <c r="C19" s="336"/>
      <c r="D19" s="336"/>
      <c r="E19" s="336"/>
      <c r="F19" s="336"/>
    </row>
    <row r="20" spans="1:6" x14ac:dyDescent="0.25">
      <c r="A20" s="223" t="s">
        <v>186</v>
      </c>
      <c r="B20" s="334">
        <v>73.77</v>
      </c>
      <c r="C20" s="334">
        <v>52.4</v>
      </c>
      <c r="D20" s="334">
        <v>48.96</v>
      </c>
      <c r="E20" s="334">
        <v>37.31</v>
      </c>
      <c r="F20" s="334">
        <v>30.64</v>
      </c>
    </row>
    <row r="21" spans="1:6" x14ac:dyDescent="0.25">
      <c r="A21" s="223" t="s">
        <v>187</v>
      </c>
      <c r="B21" s="335"/>
      <c r="C21" s="335"/>
      <c r="D21" s="335"/>
      <c r="E21" s="335"/>
      <c r="F21" s="335"/>
    </row>
    <row r="22" spans="1:6" ht="26.25" thickBot="1" x14ac:dyDescent="0.3">
      <c r="A22" s="224" t="s">
        <v>185</v>
      </c>
      <c r="B22" s="336"/>
      <c r="C22" s="336"/>
      <c r="D22" s="336"/>
      <c r="E22" s="336"/>
      <c r="F22" s="336"/>
    </row>
    <row r="23" spans="1:6" x14ac:dyDescent="0.25">
      <c r="A23" s="223" t="s">
        <v>188</v>
      </c>
      <c r="B23" s="334">
        <v>514.89</v>
      </c>
      <c r="C23" s="334">
        <v>319.55</v>
      </c>
      <c r="D23" s="334">
        <v>298.60000000000002</v>
      </c>
      <c r="E23" s="334">
        <v>227.55</v>
      </c>
      <c r="F23" s="334">
        <v>186.84</v>
      </c>
    </row>
    <row r="24" spans="1:6" ht="15.75" thickBot="1" x14ac:dyDescent="0.3">
      <c r="A24" s="224" t="s">
        <v>189</v>
      </c>
      <c r="B24" s="336"/>
      <c r="C24" s="336"/>
      <c r="D24" s="336"/>
      <c r="E24" s="336"/>
      <c r="F24" s="336"/>
    </row>
    <row r="25" spans="1:6" x14ac:dyDescent="0.25">
      <c r="A25" s="223" t="s">
        <v>190</v>
      </c>
      <c r="B25" s="334">
        <v>71.97</v>
      </c>
      <c r="C25" s="334">
        <v>44.67</v>
      </c>
      <c r="D25" s="334">
        <v>41.74</v>
      </c>
      <c r="E25" s="334">
        <v>31.81</v>
      </c>
      <c r="F25" s="334">
        <v>26.12</v>
      </c>
    </row>
    <row r="26" spans="1:6" x14ac:dyDescent="0.25">
      <c r="A26" s="223" t="s">
        <v>191</v>
      </c>
      <c r="B26" s="335"/>
      <c r="C26" s="335"/>
      <c r="D26" s="335"/>
      <c r="E26" s="335"/>
      <c r="F26" s="335"/>
    </row>
    <row r="27" spans="1:6" ht="15.75" thickBot="1" x14ac:dyDescent="0.3">
      <c r="A27" s="224" t="s">
        <v>192</v>
      </c>
      <c r="B27" s="336"/>
      <c r="C27" s="336"/>
      <c r="D27" s="336"/>
      <c r="E27" s="336"/>
      <c r="F27" s="336"/>
    </row>
    <row r="28" spans="1:6" ht="15.75" thickBot="1" x14ac:dyDescent="0.3">
      <c r="A28" s="224" t="s">
        <v>193</v>
      </c>
      <c r="B28" s="225" t="s">
        <v>194</v>
      </c>
      <c r="C28" s="225" t="s">
        <v>195</v>
      </c>
      <c r="D28" s="225" t="s">
        <v>196</v>
      </c>
      <c r="E28" s="225" t="s">
        <v>197</v>
      </c>
      <c r="F28" s="225" t="s">
        <v>198</v>
      </c>
    </row>
    <row r="29" spans="1:6" ht="15.75" thickBot="1" x14ac:dyDescent="0.3">
      <c r="A29" s="226" t="s">
        <v>199</v>
      </c>
      <c r="B29" s="227" t="s">
        <v>200</v>
      </c>
      <c r="C29" s="227" t="s">
        <v>201</v>
      </c>
      <c r="D29" s="227" t="s">
        <v>202</v>
      </c>
      <c r="E29" s="227" t="s">
        <v>203</v>
      </c>
      <c r="F29" s="227" t="s">
        <v>204</v>
      </c>
    </row>
    <row r="30" spans="1:6" x14ac:dyDescent="0.25">
      <c r="A30" s="222" t="s">
        <v>205</v>
      </c>
      <c r="B30" s="334">
        <v>31.82</v>
      </c>
      <c r="C30" s="334">
        <v>19.75</v>
      </c>
      <c r="D30" s="334">
        <v>18.45</v>
      </c>
      <c r="E30" s="334">
        <v>14.06</v>
      </c>
      <c r="F30" s="334">
        <v>11.55</v>
      </c>
    </row>
    <row r="31" spans="1:6" ht="15.75" thickBot="1" x14ac:dyDescent="0.3">
      <c r="A31" s="224" t="s">
        <v>206</v>
      </c>
      <c r="B31" s="336"/>
      <c r="C31" s="336"/>
      <c r="D31" s="336"/>
      <c r="E31" s="336"/>
      <c r="F31" s="336"/>
    </row>
    <row r="32" spans="1:6" x14ac:dyDescent="0.25">
      <c r="A32" s="223" t="s">
        <v>207</v>
      </c>
      <c r="B32" s="334">
        <v>6.01</v>
      </c>
      <c r="C32" s="334">
        <v>3.96</v>
      </c>
      <c r="D32" s="334">
        <v>3.7</v>
      </c>
      <c r="E32" s="334">
        <v>2.82</v>
      </c>
      <c r="F32" s="334">
        <v>2.3199999999999998</v>
      </c>
    </row>
    <row r="33" spans="1:6" ht="38.25" x14ac:dyDescent="0.25">
      <c r="A33" s="223" t="s">
        <v>208</v>
      </c>
      <c r="B33" s="335"/>
      <c r="C33" s="335"/>
      <c r="D33" s="335"/>
      <c r="E33" s="335"/>
      <c r="F33" s="335"/>
    </row>
    <row r="34" spans="1:6" ht="15.75" thickBot="1" x14ac:dyDescent="0.3">
      <c r="A34" s="224" t="s">
        <v>209</v>
      </c>
      <c r="B34" s="336"/>
      <c r="C34" s="336"/>
      <c r="D34" s="336"/>
      <c r="E34" s="336"/>
      <c r="F34" s="336"/>
    </row>
    <row r="35" spans="1:6" x14ac:dyDescent="0.25">
      <c r="A35" s="223" t="s">
        <v>183</v>
      </c>
      <c r="B35" s="334">
        <v>2.21</v>
      </c>
      <c r="C35" s="334">
        <v>1.57</v>
      </c>
      <c r="D35" s="334">
        <v>1.47</v>
      </c>
      <c r="E35" s="334">
        <v>1.1200000000000001</v>
      </c>
      <c r="F35" s="334">
        <v>0.92</v>
      </c>
    </row>
    <row r="36" spans="1:6" x14ac:dyDescent="0.25">
      <c r="A36" s="223" t="s">
        <v>184</v>
      </c>
      <c r="B36" s="335"/>
      <c r="C36" s="335"/>
      <c r="D36" s="335"/>
      <c r="E36" s="335"/>
      <c r="F36" s="335"/>
    </row>
    <row r="37" spans="1:6" ht="26.25" thickBot="1" x14ac:dyDescent="0.3">
      <c r="A37" s="224" t="s">
        <v>210</v>
      </c>
      <c r="B37" s="336"/>
      <c r="C37" s="336"/>
      <c r="D37" s="336"/>
      <c r="E37" s="336"/>
      <c r="F37" s="336"/>
    </row>
    <row r="38" spans="1:6" x14ac:dyDescent="0.25">
      <c r="A38" s="223" t="s">
        <v>186</v>
      </c>
      <c r="B38" s="334">
        <v>0.42</v>
      </c>
      <c r="C38" s="334">
        <v>0.3</v>
      </c>
      <c r="D38" s="334">
        <v>0.28000000000000003</v>
      </c>
      <c r="E38" s="334">
        <v>0.21</v>
      </c>
      <c r="F38" s="334">
        <v>0.18</v>
      </c>
    </row>
    <row r="39" spans="1:6" x14ac:dyDescent="0.25">
      <c r="A39" s="223" t="s">
        <v>211</v>
      </c>
      <c r="B39" s="335"/>
      <c r="C39" s="335"/>
      <c r="D39" s="335"/>
      <c r="E39" s="335"/>
      <c r="F39" s="335"/>
    </row>
    <row r="40" spans="1:6" ht="26.25" thickBot="1" x14ac:dyDescent="0.3">
      <c r="A40" s="224" t="s">
        <v>210</v>
      </c>
      <c r="B40" s="336"/>
      <c r="C40" s="336"/>
      <c r="D40" s="336"/>
      <c r="E40" s="336"/>
      <c r="F40" s="336"/>
    </row>
    <row r="41" spans="1:6" x14ac:dyDescent="0.25">
      <c r="A41" s="223" t="s">
        <v>188</v>
      </c>
      <c r="B41" s="334">
        <v>2.96</v>
      </c>
      <c r="C41" s="334">
        <v>1.84</v>
      </c>
      <c r="D41" s="334">
        <v>1.72</v>
      </c>
      <c r="E41" s="334">
        <v>1.31</v>
      </c>
      <c r="F41" s="334">
        <v>1.07</v>
      </c>
    </row>
    <row r="42" spans="1:6" ht="15.75" thickBot="1" x14ac:dyDescent="0.3">
      <c r="A42" s="224" t="s">
        <v>189</v>
      </c>
      <c r="B42" s="336"/>
      <c r="C42" s="336"/>
      <c r="D42" s="336"/>
      <c r="E42" s="336"/>
      <c r="F42" s="336"/>
    </row>
    <row r="43" spans="1:6" x14ac:dyDescent="0.25">
      <c r="A43" s="223" t="s">
        <v>190</v>
      </c>
      <c r="B43" s="334">
        <v>0.41</v>
      </c>
      <c r="C43" s="334">
        <v>0.26</v>
      </c>
      <c r="D43" s="334">
        <v>0.24</v>
      </c>
      <c r="E43" s="334">
        <v>0.18</v>
      </c>
      <c r="F43" s="334">
        <v>0.15</v>
      </c>
    </row>
    <row r="44" spans="1:6" x14ac:dyDescent="0.25">
      <c r="A44" s="223" t="s">
        <v>191</v>
      </c>
      <c r="B44" s="335"/>
      <c r="C44" s="335"/>
      <c r="D44" s="335"/>
      <c r="E44" s="335"/>
      <c r="F44" s="335"/>
    </row>
    <row r="45" spans="1:6" ht="15.75" thickBot="1" x14ac:dyDescent="0.3">
      <c r="A45" s="224" t="s">
        <v>212</v>
      </c>
      <c r="B45" s="336"/>
      <c r="C45" s="336"/>
      <c r="D45" s="336"/>
      <c r="E45" s="336"/>
      <c r="F45" s="336"/>
    </row>
    <row r="46" spans="1:6" ht="15.75" thickBot="1" x14ac:dyDescent="0.3">
      <c r="A46" s="224" t="s">
        <v>213</v>
      </c>
      <c r="B46" s="225">
        <v>37.83</v>
      </c>
      <c r="C46" s="225">
        <v>23.71</v>
      </c>
      <c r="D46" s="225">
        <v>22.16</v>
      </c>
      <c r="E46" s="225">
        <v>16.88</v>
      </c>
      <c r="F46" s="225">
        <v>13.86</v>
      </c>
    </row>
    <row r="47" spans="1:6" ht="15.75" thickBot="1" x14ac:dyDescent="0.3">
      <c r="A47" s="226" t="s">
        <v>199</v>
      </c>
      <c r="B47" s="227">
        <v>38</v>
      </c>
      <c r="C47" s="227">
        <v>24</v>
      </c>
      <c r="D47" s="227">
        <v>22</v>
      </c>
      <c r="E47" s="227">
        <v>17</v>
      </c>
      <c r="F47" s="227">
        <v>14</v>
      </c>
    </row>
    <row r="48" spans="1:6" x14ac:dyDescent="0.25">
      <c r="A48" s="228"/>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F17" sqref="F17"/>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51" t="str">
        <f>"zahlenmäßiger Nachweis - Anlage zum Auszahlungsantrag" &amp; " " &amp; 'Gesamtübersicht je AZ'!$C$3</f>
        <v>zahlenmäßiger Nachweis - Anlage zum Auszahlungsantrag 1</v>
      </c>
      <c r="C3" s="351"/>
      <c r="D3" s="351"/>
      <c r="E3" s="351"/>
      <c r="F3" s="351"/>
      <c r="G3" s="351"/>
      <c r="H3" s="351"/>
      <c r="I3" s="351"/>
      <c r="J3" s="351"/>
      <c r="K3" s="351"/>
      <c r="L3" s="351"/>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5" t="s">
        <v>28</v>
      </c>
      <c r="K5" s="345"/>
      <c r="M5" s="60"/>
      <c r="N5" s="60"/>
      <c r="O5" s="60"/>
    </row>
    <row r="6" spans="1:15" s="58" customFormat="1" ht="15" customHeight="1" x14ac:dyDescent="0.25">
      <c r="B6" s="307" t="s">
        <v>8</v>
      </c>
      <c r="C6" s="307"/>
      <c r="D6" s="307"/>
      <c r="E6" s="313">
        <f>'Gesamtübersicht je AZ'!$B$7</f>
        <v>0</v>
      </c>
      <c r="F6" s="314"/>
      <c r="G6" s="314"/>
      <c r="H6" s="315"/>
      <c r="I6" s="68"/>
      <c r="M6" s="60"/>
      <c r="N6" s="60"/>
      <c r="O6" s="60"/>
    </row>
    <row r="7" spans="1:15" s="58" customFormat="1" ht="15" customHeight="1" x14ac:dyDescent="0.25">
      <c r="B7" s="307" t="s">
        <v>9</v>
      </c>
      <c r="C7" s="307"/>
      <c r="D7" s="307"/>
      <c r="E7" s="313">
        <f>'Gesamtübersicht je AZ'!$B$8</f>
        <v>0</v>
      </c>
      <c r="F7" s="314"/>
      <c r="G7" s="314"/>
      <c r="H7" s="315"/>
      <c r="I7" s="68"/>
      <c r="J7" s="68"/>
      <c r="K7" s="68"/>
      <c r="L7" s="68"/>
      <c r="O7" s="60"/>
    </row>
    <row r="8" spans="1:15" s="58" customFormat="1" ht="33.75" customHeight="1" x14ac:dyDescent="0.25">
      <c r="B8" s="305" t="s">
        <v>10</v>
      </c>
      <c r="C8" s="305"/>
      <c r="D8" s="305"/>
      <c r="E8" s="348">
        <f>'Gesamtübersicht je AZ'!$B$9</f>
        <v>0</v>
      </c>
      <c r="F8" s="349"/>
      <c r="G8" s="349"/>
      <c r="H8" s="350"/>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01" t="s">
        <v>114</v>
      </c>
      <c r="B10" s="301" t="s">
        <v>29</v>
      </c>
      <c r="C10" s="342" t="s">
        <v>57</v>
      </c>
      <c r="D10" s="342" t="s">
        <v>58</v>
      </c>
      <c r="E10" s="301" t="s">
        <v>214</v>
      </c>
      <c r="F10" s="301" t="s">
        <v>59</v>
      </c>
      <c r="G10" s="301" t="s">
        <v>215</v>
      </c>
      <c r="H10" s="301" t="s">
        <v>216</v>
      </c>
      <c r="I10" s="128" t="s">
        <v>217</v>
      </c>
      <c r="J10" s="301" t="s">
        <v>38</v>
      </c>
      <c r="K10" s="128" t="s">
        <v>218</v>
      </c>
      <c r="L10" s="301" t="s">
        <v>134</v>
      </c>
      <c r="M10" s="69"/>
      <c r="N10" s="69"/>
      <c r="O10" s="69"/>
    </row>
    <row r="11" spans="1:15" ht="45.75" customHeight="1" x14ac:dyDescent="0.2">
      <c r="A11" s="302"/>
      <c r="B11" s="302"/>
      <c r="C11" s="343"/>
      <c r="D11" s="343"/>
      <c r="E11" s="302"/>
      <c r="F11" s="302"/>
      <c r="G11" s="302"/>
      <c r="H11" s="302"/>
      <c r="I11" s="129" t="s">
        <v>39</v>
      </c>
      <c r="J11" s="302"/>
      <c r="K11" s="129" t="s">
        <v>39</v>
      </c>
      <c r="L11" s="344"/>
    </row>
    <row r="12" spans="1:15" ht="14.25" hidden="1" customHeight="1" x14ac:dyDescent="0.25">
      <c r="A12" s="115"/>
      <c r="B12" s="115"/>
      <c r="C12" s="115"/>
      <c r="D12" s="115"/>
      <c r="E12" s="115"/>
      <c r="F12" s="115"/>
      <c r="G12" s="115"/>
      <c r="H12" s="115"/>
      <c r="I12" s="115"/>
      <c r="J12" s="115"/>
      <c r="K12" s="115"/>
      <c r="L12" s="115"/>
    </row>
    <row r="13" spans="1:15" x14ac:dyDescent="0.2">
      <c r="A13" s="276">
        <v>1</v>
      </c>
      <c r="B13" s="233">
        <f t="shared" ref="B13:B34" si="0">ROW()-12</f>
        <v>1</v>
      </c>
      <c r="C13" s="234"/>
      <c r="D13" s="234"/>
      <c r="E13" s="235"/>
      <c r="F13" s="236"/>
      <c r="G13" s="237"/>
      <c r="H13" s="238"/>
      <c r="I13" s="239"/>
      <c r="J13" s="240"/>
      <c r="K13" s="241">
        <f t="shared" ref="K13:K35" si="1">I13</f>
        <v>0</v>
      </c>
      <c r="L13" s="242"/>
    </row>
    <row r="14" spans="1:15" x14ac:dyDescent="0.2">
      <c r="A14" s="276"/>
      <c r="B14" s="243">
        <f t="shared" si="0"/>
        <v>2</v>
      </c>
      <c r="C14" s="72"/>
      <c r="D14" s="72"/>
      <c r="E14" s="73"/>
      <c r="F14" s="244"/>
      <c r="G14" s="201"/>
      <c r="H14" s="245"/>
      <c r="I14" s="75"/>
      <c r="J14" s="74"/>
      <c r="K14" s="246">
        <f t="shared" si="1"/>
        <v>0</v>
      </c>
      <c r="L14" s="76"/>
    </row>
    <row r="15" spans="1:15" x14ac:dyDescent="0.2">
      <c r="A15" s="276"/>
      <c r="B15" s="243">
        <f t="shared" si="0"/>
        <v>3</v>
      </c>
      <c r="C15" s="72"/>
      <c r="D15" s="72"/>
      <c r="E15" s="73"/>
      <c r="F15" s="244"/>
      <c r="G15" s="201"/>
      <c r="H15" s="245"/>
      <c r="I15" s="75"/>
      <c r="J15" s="74"/>
      <c r="K15" s="246">
        <f t="shared" si="1"/>
        <v>0</v>
      </c>
      <c r="L15" s="76"/>
    </row>
    <row r="16" spans="1:15" x14ac:dyDescent="0.2">
      <c r="A16" s="276"/>
      <c r="B16" s="243">
        <f>ROW()-12</f>
        <v>4</v>
      </c>
      <c r="C16" s="72"/>
      <c r="D16" s="72"/>
      <c r="E16" s="73"/>
      <c r="F16" s="244"/>
      <c r="G16" s="201"/>
      <c r="H16" s="245"/>
      <c r="I16" s="75"/>
      <c r="J16" s="74"/>
      <c r="K16" s="246">
        <f>I16</f>
        <v>0</v>
      </c>
      <c r="L16" s="76"/>
    </row>
    <row r="17" spans="1:12" x14ac:dyDescent="0.2">
      <c r="A17" s="276"/>
      <c r="B17" s="243">
        <f>ROW()-12</f>
        <v>5</v>
      </c>
      <c r="C17" s="72"/>
      <c r="D17" s="72"/>
      <c r="E17" s="73"/>
      <c r="F17" s="244"/>
      <c r="G17" s="201"/>
      <c r="H17" s="245"/>
      <c r="I17" s="75"/>
      <c r="J17" s="74"/>
      <c r="K17" s="246">
        <f>I17</f>
        <v>0</v>
      </c>
      <c r="L17" s="76"/>
    </row>
    <row r="18" spans="1:12" x14ac:dyDescent="0.2">
      <c r="A18" s="276"/>
      <c r="B18" s="243">
        <f>ROW()-12</f>
        <v>6</v>
      </c>
      <c r="C18" s="72"/>
      <c r="D18" s="72"/>
      <c r="E18" s="73"/>
      <c r="F18" s="244"/>
      <c r="G18" s="201"/>
      <c r="H18" s="245"/>
      <c r="I18" s="75"/>
      <c r="J18" s="74"/>
      <c r="K18" s="246">
        <f>I18</f>
        <v>0</v>
      </c>
      <c r="L18" s="76"/>
    </row>
    <row r="19" spans="1:12" x14ac:dyDescent="0.2">
      <c r="A19" s="276"/>
      <c r="B19" s="243">
        <f t="shared" si="0"/>
        <v>7</v>
      </c>
      <c r="C19" s="72"/>
      <c r="D19" s="72"/>
      <c r="E19" s="73"/>
      <c r="F19" s="244"/>
      <c r="G19" s="201"/>
      <c r="H19" s="245"/>
      <c r="I19" s="75"/>
      <c r="J19" s="74"/>
      <c r="K19" s="246">
        <f t="shared" si="1"/>
        <v>0</v>
      </c>
      <c r="L19" s="76"/>
    </row>
    <row r="20" spans="1:12" x14ac:dyDescent="0.2">
      <c r="A20" s="276"/>
      <c r="B20" s="243">
        <f t="shared" si="0"/>
        <v>8</v>
      </c>
      <c r="C20" s="72"/>
      <c r="D20" s="72"/>
      <c r="E20" s="73"/>
      <c r="F20" s="244"/>
      <c r="G20" s="201"/>
      <c r="H20" s="245"/>
      <c r="I20" s="75"/>
      <c r="J20" s="74"/>
      <c r="K20" s="246">
        <f t="shared" si="1"/>
        <v>0</v>
      </c>
      <c r="L20" s="76"/>
    </row>
    <row r="21" spans="1:12" x14ac:dyDescent="0.2">
      <c r="A21" s="276"/>
      <c r="B21" s="243">
        <f>ROW()-12</f>
        <v>9</v>
      </c>
      <c r="C21" s="72"/>
      <c r="D21" s="72"/>
      <c r="E21" s="73"/>
      <c r="F21" s="244"/>
      <c r="G21" s="201"/>
      <c r="H21" s="245"/>
      <c r="I21" s="75"/>
      <c r="J21" s="74"/>
      <c r="K21" s="246">
        <f t="shared" si="1"/>
        <v>0</v>
      </c>
      <c r="L21" s="76"/>
    </row>
    <row r="22" spans="1:12" x14ac:dyDescent="0.2">
      <c r="A22" s="276"/>
      <c r="B22" s="243">
        <f>ROW()-12</f>
        <v>10</v>
      </c>
      <c r="C22" s="72"/>
      <c r="D22" s="72"/>
      <c r="E22" s="73"/>
      <c r="F22" s="244"/>
      <c r="G22" s="201"/>
      <c r="H22" s="245"/>
      <c r="I22" s="75"/>
      <c r="J22" s="74"/>
      <c r="K22" s="246">
        <f t="shared" si="1"/>
        <v>0</v>
      </c>
      <c r="L22" s="76"/>
    </row>
    <row r="23" spans="1:12" x14ac:dyDescent="0.2">
      <c r="A23" s="276"/>
      <c r="B23" s="243">
        <f>ROW()-12</f>
        <v>11</v>
      </c>
      <c r="C23" s="72"/>
      <c r="D23" s="72"/>
      <c r="E23" s="73"/>
      <c r="F23" s="244"/>
      <c r="G23" s="201"/>
      <c r="H23" s="245"/>
      <c r="I23" s="75"/>
      <c r="J23" s="74"/>
      <c r="K23" s="246">
        <f t="shared" si="1"/>
        <v>0</v>
      </c>
      <c r="L23" s="76"/>
    </row>
    <row r="24" spans="1:12" x14ac:dyDescent="0.2">
      <c r="A24" s="276"/>
      <c r="B24" s="243">
        <f>ROW()-12</f>
        <v>12</v>
      </c>
      <c r="C24" s="72"/>
      <c r="D24" s="72"/>
      <c r="E24" s="73"/>
      <c r="F24" s="244"/>
      <c r="G24" s="201"/>
      <c r="H24" s="245"/>
      <c r="I24" s="75"/>
      <c r="J24" s="74"/>
      <c r="K24" s="246">
        <f t="shared" si="1"/>
        <v>0</v>
      </c>
      <c r="L24" s="76"/>
    </row>
    <row r="25" spans="1:12" x14ac:dyDescent="0.2">
      <c r="A25" s="276"/>
      <c r="B25" s="243">
        <f>ROW()-12</f>
        <v>13</v>
      </c>
      <c r="C25" s="72"/>
      <c r="D25" s="72"/>
      <c r="E25" s="73"/>
      <c r="F25" s="244"/>
      <c r="G25" s="201"/>
      <c r="H25" s="245"/>
      <c r="I25" s="75"/>
      <c r="J25" s="74"/>
      <c r="K25" s="246">
        <f t="shared" si="1"/>
        <v>0</v>
      </c>
      <c r="L25" s="76"/>
    </row>
    <row r="26" spans="1:12" x14ac:dyDescent="0.2">
      <c r="A26" s="276"/>
      <c r="B26" s="243">
        <f t="shared" si="0"/>
        <v>14</v>
      </c>
      <c r="C26" s="72"/>
      <c r="D26" s="72"/>
      <c r="E26" s="73"/>
      <c r="F26" s="244"/>
      <c r="G26" s="201"/>
      <c r="H26" s="245"/>
      <c r="I26" s="75"/>
      <c r="J26" s="74"/>
      <c r="K26" s="246">
        <f t="shared" si="1"/>
        <v>0</v>
      </c>
      <c r="L26" s="76"/>
    </row>
    <row r="27" spans="1:12" x14ac:dyDescent="0.2">
      <c r="A27" s="276"/>
      <c r="B27" s="243">
        <f t="shared" si="0"/>
        <v>15</v>
      </c>
      <c r="C27" s="72"/>
      <c r="D27" s="72"/>
      <c r="E27" s="73"/>
      <c r="F27" s="244"/>
      <c r="G27" s="201"/>
      <c r="H27" s="245"/>
      <c r="I27" s="75"/>
      <c r="J27" s="74"/>
      <c r="K27" s="246">
        <f t="shared" si="1"/>
        <v>0</v>
      </c>
      <c r="L27" s="76"/>
    </row>
    <row r="28" spans="1:12" x14ac:dyDescent="0.2">
      <c r="A28" s="276"/>
      <c r="B28" s="243">
        <f t="shared" si="0"/>
        <v>16</v>
      </c>
      <c r="C28" s="72"/>
      <c r="D28" s="72"/>
      <c r="E28" s="73"/>
      <c r="F28" s="244"/>
      <c r="G28" s="201"/>
      <c r="H28" s="245"/>
      <c r="I28" s="75"/>
      <c r="J28" s="74"/>
      <c r="K28" s="246">
        <f t="shared" si="1"/>
        <v>0</v>
      </c>
      <c r="L28" s="76"/>
    </row>
    <row r="29" spans="1:12" x14ac:dyDescent="0.2">
      <c r="A29" s="276"/>
      <c r="B29" s="243">
        <f t="shared" si="0"/>
        <v>17</v>
      </c>
      <c r="C29" s="72"/>
      <c r="D29" s="72"/>
      <c r="E29" s="73"/>
      <c r="F29" s="244"/>
      <c r="G29" s="201"/>
      <c r="H29" s="245"/>
      <c r="I29" s="75"/>
      <c r="J29" s="74"/>
      <c r="K29" s="246">
        <f t="shared" si="1"/>
        <v>0</v>
      </c>
      <c r="L29" s="76"/>
    </row>
    <row r="30" spans="1:12" x14ac:dyDescent="0.2">
      <c r="A30" s="276"/>
      <c r="B30" s="243">
        <f>ROW()-12</f>
        <v>18</v>
      </c>
      <c r="C30" s="72"/>
      <c r="D30" s="72"/>
      <c r="E30" s="73"/>
      <c r="F30" s="244"/>
      <c r="G30" s="201"/>
      <c r="H30" s="245"/>
      <c r="I30" s="75"/>
      <c r="J30" s="74"/>
      <c r="K30" s="246">
        <f t="shared" si="1"/>
        <v>0</v>
      </c>
      <c r="L30" s="76"/>
    </row>
    <row r="31" spans="1:12" x14ac:dyDescent="0.2">
      <c r="A31" s="276"/>
      <c r="B31" s="243">
        <f>ROW()-12</f>
        <v>19</v>
      </c>
      <c r="C31" s="72"/>
      <c r="D31" s="72"/>
      <c r="E31" s="73"/>
      <c r="F31" s="244"/>
      <c r="G31" s="201"/>
      <c r="H31" s="245"/>
      <c r="I31" s="75"/>
      <c r="J31" s="74"/>
      <c r="K31" s="246">
        <f t="shared" si="1"/>
        <v>0</v>
      </c>
      <c r="L31" s="76"/>
    </row>
    <row r="32" spans="1:12" x14ac:dyDescent="0.2">
      <c r="A32" s="276"/>
      <c r="B32" s="243">
        <f>ROW()-12</f>
        <v>20</v>
      </c>
      <c r="C32" s="72"/>
      <c r="D32" s="72"/>
      <c r="E32" s="73"/>
      <c r="F32" s="244"/>
      <c r="G32" s="201"/>
      <c r="H32" s="245"/>
      <c r="I32" s="75"/>
      <c r="J32" s="74"/>
      <c r="K32" s="246">
        <f t="shared" si="1"/>
        <v>0</v>
      </c>
      <c r="L32" s="76"/>
    </row>
    <row r="33" spans="1:12" x14ac:dyDescent="0.2">
      <c r="A33" s="276"/>
      <c r="B33" s="243">
        <f>ROW()-12</f>
        <v>21</v>
      </c>
      <c r="C33" s="72"/>
      <c r="D33" s="72"/>
      <c r="E33" s="73"/>
      <c r="F33" s="244"/>
      <c r="G33" s="201"/>
      <c r="H33" s="245"/>
      <c r="I33" s="75"/>
      <c r="J33" s="74"/>
      <c r="K33" s="246">
        <f t="shared" si="1"/>
        <v>0</v>
      </c>
      <c r="L33" s="76"/>
    </row>
    <row r="34" spans="1:12" x14ac:dyDescent="0.2">
      <c r="A34" s="276"/>
      <c r="B34" s="243">
        <f t="shared" si="0"/>
        <v>22</v>
      </c>
      <c r="C34" s="72"/>
      <c r="D34" s="72"/>
      <c r="E34" s="73"/>
      <c r="F34" s="244"/>
      <c r="G34" s="201"/>
      <c r="H34" s="245"/>
      <c r="I34" s="75"/>
      <c r="J34" s="74"/>
      <c r="K34" s="246">
        <f t="shared" si="1"/>
        <v>0</v>
      </c>
      <c r="L34" s="76"/>
    </row>
    <row r="35" spans="1:12" x14ac:dyDescent="0.2">
      <c r="A35" s="276"/>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72</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46" t="s">
        <v>219</v>
      </c>
      <c r="C38" s="347"/>
      <c r="D38" s="347"/>
      <c r="E38" s="347"/>
      <c r="F38" s="347"/>
      <c r="G38" s="347"/>
      <c r="H38" s="347"/>
      <c r="I38" s="347"/>
      <c r="J38" s="347"/>
      <c r="K38" s="252"/>
    </row>
    <row r="39" spans="1:12" ht="31.5" customHeight="1" x14ac:dyDescent="0.2">
      <c r="B39" s="340" t="s">
        <v>220</v>
      </c>
      <c r="C39" s="341"/>
      <c r="D39" s="341"/>
      <c r="E39" s="341"/>
      <c r="F39" s="341"/>
      <c r="G39" s="341"/>
      <c r="H39" s="341"/>
      <c r="I39" s="341"/>
      <c r="J39" s="341"/>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J28"/>
  <sheetViews>
    <sheetView topLeftCell="H1" workbookViewId="0">
      <selection activeCell="J18" sqref="J18"/>
    </sheetView>
  </sheetViews>
  <sheetFormatPr baseColWidth="10" defaultRowHeight="15" x14ac:dyDescent="0.25"/>
  <cols>
    <col min="1" max="1" width="8.5703125" bestFit="1" customWidth="1"/>
    <col min="2" max="2" width="106.2851562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 min="10" max="10" width="52.28515625" bestFit="1" customWidth="1"/>
  </cols>
  <sheetData>
    <row r="1" spans="1:10" x14ac:dyDescent="0.25">
      <c r="A1" s="140" t="s">
        <v>101</v>
      </c>
      <c r="B1" s="140" t="s">
        <v>30</v>
      </c>
      <c r="C1" s="140" t="s">
        <v>19</v>
      </c>
      <c r="D1" s="140" t="s">
        <v>233</v>
      </c>
      <c r="E1" s="352" t="s">
        <v>234</v>
      </c>
      <c r="F1" s="353"/>
      <c r="G1" s="140" t="s">
        <v>232</v>
      </c>
      <c r="H1" s="140" t="s">
        <v>269</v>
      </c>
      <c r="I1" s="277" t="s">
        <v>298</v>
      </c>
      <c r="J1" s="277" t="s">
        <v>306</v>
      </c>
    </row>
    <row r="2" spans="1:10" ht="30" x14ac:dyDescent="0.25">
      <c r="A2" s="141" t="s">
        <v>102</v>
      </c>
      <c r="B2" s="142" t="s">
        <v>92</v>
      </c>
      <c r="C2" s="141" t="s">
        <v>94</v>
      </c>
      <c r="D2" s="259" t="s">
        <v>238</v>
      </c>
      <c r="E2" s="264" t="s">
        <v>239</v>
      </c>
      <c r="G2" s="275" t="s">
        <v>268</v>
      </c>
      <c r="H2" t="s">
        <v>270</v>
      </c>
      <c r="I2" t="s">
        <v>299</v>
      </c>
      <c r="J2" t="s">
        <v>310</v>
      </c>
    </row>
    <row r="3" spans="1:10" x14ac:dyDescent="0.25">
      <c r="A3" s="141" t="s">
        <v>103</v>
      </c>
      <c r="B3" s="142" t="s">
        <v>93</v>
      </c>
      <c r="C3" s="141" t="s">
        <v>95</v>
      </c>
      <c r="D3" s="259" t="s">
        <v>240</v>
      </c>
      <c r="E3" s="259"/>
      <c r="F3" s="263" t="s">
        <v>246</v>
      </c>
      <c r="H3" t="s">
        <v>271</v>
      </c>
      <c r="I3" t="s">
        <v>300</v>
      </c>
      <c r="J3" t="s">
        <v>311</v>
      </c>
    </row>
    <row r="4" spans="1:10" x14ac:dyDescent="0.25">
      <c r="A4" s="141" t="s">
        <v>0</v>
      </c>
      <c r="B4" s="142" t="s">
        <v>104</v>
      </c>
      <c r="C4" s="141" t="s">
        <v>96</v>
      </c>
      <c r="D4" s="259" t="s">
        <v>241</v>
      </c>
      <c r="E4" s="261" t="s">
        <v>235</v>
      </c>
      <c r="G4" s="261"/>
      <c r="H4" t="s">
        <v>272</v>
      </c>
      <c r="I4" s="278" t="s">
        <v>301</v>
      </c>
      <c r="J4" t="s">
        <v>312</v>
      </c>
    </row>
    <row r="5" spans="1:10" x14ac:dyDescent="0.25">
      <c r="A5" s="141"/>
      <c r="B5" s="142" t="s">
        <v>21</v>
      </c>
      <c r="C5" s="141" t="s">
        <v>97</v>
      </c>
      <c r="D5" s="259"/>
      <c r="E5" s="274" t="s">
        <v>236</v>
      </c>
      <c r="F5" s="141"/>
      <c r="G5" s="261"/>
      <c r="H5" t="s">
        <v>273</v>
      </c>
      <c r="I5" t="s">
        <v>302</v>
      </c>
      <c r="J5" t="s">
        <v>313</v>
      </c>
    </row>
    <row r="6" spans="1:10" x14ac:dyDescent="0.25">
      <c r="A6" s="141"/>
      <c r="B6" s="142" t="s">
        <v>22</v>
      </c>
      <c r="C6" s="141" t="s">
        <v>98</v>
      </c>
      <c r="D6" s="259"/>
      <c r="E6" s="259"/>
      <c r="F6" s="262" t="s">
        <v>247</v>
      </c>
      <c r="G6" s="262"/>
      <c r="H6" t="s">
        <v>274</v>
      </c>
      <c r="I6" t="s">
        <v>303</v>
      </c>
      <c r="J6" t="s">
        <v>314</v>
      </c>
    </row>
    <row r="7" spans="1:10" x14ac:dyDescent="0.25">
      <c r="A7" s="141"/>
      <c r="B7" s="141" t="s">
        <v>231</v>
      </c>
      <c r="C7" s="142" t="s">
        <v>99</v>
      </c>
      <c r="D7" s="260"/>
      <c r="E7" s="259"/>
      <c r="F7" s="262" t="s">
        <v>248</v>
      </c>
      <c r="G7" s="262"/>
      <c r="H7" t="s">
        <v>275</v>
      </c>
      <c r="I7" t="s">
        <v>304</v>
      </c>
    </row>
    <row r="8" spans="1:10" x14ac:dyDescent="0.25">
      <c r="A8" s="141"/>
      <c r="B8" s="141" t="s">
        <v>308</v>
      </c>
      <c r="C8" s="142" t="s">
        <v>100</v>
      </c>
      <c r="D8" s="260"/>
      <c r="E8" s="259"/>
      <c r="F8" s="262" t="s">
        <v>249</v>
      </c>
      <c r="G8" s="262"/>
      <c r="H8" t="s">
        <v>276</v>
      </c>
      <c r="I8" t="s">
        <v>305</v>
      </c>
    </row>
    <row r="9" spans="1:10" x14ac:dyDescent="0.25">
      <c r="A9" s="141"/>
      <c r="B9" s="141" t="s">
        <v>309</v>
      </c>
      <c r="C9" s="141"/>
      <c r="D9" s="259"/>
      <c r="E9" s="259"/>
      <c r="F9" s="262" t="s">
        <v>250</v>
      </c>
      <c r="G9" s="262"/>
      <c r="H9" t="s">
        <v>277</v>
      </c>
    </row>
    <row r="10" spans="1:10" x14ac:dyDescent="0.25">
      <c r="A10" s="141"/>
      <c r="B10" s="141"/>
      <c r="C10" s="141"/>
      <c r="D10" s="259"/>
      <c r="E10" s="259"/>
      <c r="F10" s="262" t="s">
        <v>251</v>
      </c>
      <c r="G10" s="262"/>
      <c r="H10" t="s">
        <v>278</v>
      </c>
    </row>
    <row r="11" spans="1:10" x14ac:dyDescent="0.25">
      <c r="A11" s="141"/>
      <c r="C11" s="141"/>
      <c r="D11" s="259"/>
      <c r="E11" s="259"/>
      <c r="F11" s="262" t="s">
        <v>252</v>
      </c>
      <c r="G11" s="262"/>
      <c r="H11" t="s">
        <v>279</v>
      </c>
    </row>
    <row r="12" spans="1:10" x14ac:dyDescent="0.25">
      <c r="A12" s="141"/>
      <c r="B12" s="141"/>
      <c r="C12" s="141"/>
      <c r="D12" s="259"/>
      <c r="E12" s="259"/>
      <c r="F12" s="262" t="s">
        <v>253</v>
      </c>
      <c r="G12" s="262"/>
      <c r="H12" t="s">
        <v>280</v>
      </c>
    </row>
    <row r="13" spans="1:10" x14ac:dyDescent="0.25">
      <c r="A13" s="141"/>
      <c r="B13" s="141"/>
      <c r="C13" s="141"/>
      <c r="D13" s="259"/>
      <c r="E13" s="259"/>
      <c r="F13" s="262" t="s">
        <v>254</v>
      </c>
      <c r="G13" s="262"/>
      <c r="H13" t="s">
        <v>281</v>
      </c>
    </row>
    <row r="14" spans="1:10" x14ac:dyDescent="0.25">
      <c r="A14" s="141"/>
      <c r="B14" s="141"/>
      <c r="C14" s="141"/>
      <c r="D14" s="259"/>
      <c r="E14" s="259"/>
      <c r="F14" s="262" t="s">
        <v>255</v>
      </c>
      <c r="G14" s="262"/>
      <c r="H14" t="s">
        <v>282</v>
      </c>
    </row>
    <row r="15" spans="1:10" x14ac:dyDescent="0.25">
      <c r="A15" s="141"/>
      <c r="B15" s="141"/>
      <c r="C15" s="141"/>
      <c r="D15" s="259"/>
      <c r="E15" s="259"/>
      <c r="F15" s="262" t="s">
        <v>256</v>
      </c>
      <c r="G15" s="262"/>
      <c r="H15" t="s">
        <v>283</v>
      </c>
    </row>
    <row r="16" spans="1:10" x14ac:dyDescent="0.25">
      <c r="A16" s="141"/>
      <c r="B16" s="141"/>
      <c r="C16" s="141"/>
      <c r="D16" s="259"/>
      <c r="E16" s="274" t="s">
        <v>237</v>
      </c>
      <c r="G16" s="261"/>
      <c r="H16" t="s">
        <v>284</v>
      </c>
    </row>
    <row r="17" spans="1:8" x14ac:dyDescent="0.25">
      <c r="A17" s="141"/>
      <c r="B17" s="141"/>
      <c r="C17" s="141"/>
      <c r="D17" s="259"/>
      <c r="E17" s="259"/>
      <c r="F17" s="262" t="s">
        <v>257</v>
      </c>
      <c r="G17" s="262"/>
      <c r="H17" t="s">
        <v>285</v>
      </c>
    </row>
    <row r="18" spans="1:8" x14ac:dyDescent="0.25">
      <c r="A18" s="141"/>
      <c r="B18" s="141"/>
      <c r="C18" s="141"/>
      <c r="D18" s="259"/>
      <c r="E18" s="259"/>
      <c r="F18" s="262" t="s">
        <v>258</v>
      </c>
      <c r="G18" s="262"/>
      <c r="H18" t="s">
        <v>286</v>
      </c>
    </row>
    <row r="19" spans="1:8" x14ac:dyDescent="0.25">
      <c r="A19" s="141"/>
      <c r="B19" s="141"/>
      <c r="C19" s="141"/>
      <c r="D19" s="259"/>
      <c r="E19" s="259"/>
      <c r="F19" s="262" t="s">
        <v>259</v>
      </c>
      <c r="G19" s="262"/>
      <c r="H19" t="s">
        <v>287</v>
      </c>
    </row>
    <row r="20" spans="1:8" x14ac:dyDescent="0.25">
      <c r="A20" s="141"/>
      <c r="B20" s="141"/>
      <c r="C20" s="141"/>
      <c r="D20" s="259"/>
      <c r="E20" s="259"/>
      <c r="F20" s="262" t="s">
        <v>260</v>
      </c>
      <c r="G20" s="262"/>
      <c r="H20" t="s">
        <v>288</v>
      </c>
    </row>
    <row r="21" spans="1:8" x14ac:dyDescent="0.25">
      <c r="A21" s="141"/>
      <c r="B21" s="141"/>
      <c r="C21" s="141"/>
      <c r="D21" s="259"/>
      <c r="E21" s="259"/>
      <c r="F21" s="262" t="s">
        <v>261</v>
      </c>
      <c r="G21" s="262"/>
      <c r="H21" t="s">
        <v>289</v>
      </c>
    </row>
    <row r="22" spans="1:8" x14ac:dyDescent="0.25">
      <c r="A22" s="141"/>
      <c r="B22" s="141"/>
      <c r="C22" s="141"/>
      <c r="D22" s="141"/>
      <c r="E22" s="261" t="s">
        <v>245</v>
      </c>
      <c r="G22" s="261"/>
      <c r="H22" t="s">
        <v>290</v>
      </c>
    </row>
    <row r="23" spans="1:8" x14ac:dyDescent="0.25">
      <c r="A23" s="141"/>
      <c r="B23" s="141"/>
      <c r="C23" s="141"/>
      <c r="D23" s="141"/>
      <c r="E23" s="141"/>
      <c r="F23" s="262" t="s">
        <v>262</v>
      </c>
      <c r="G23" s="262"/>
      <c r="H23" t="s">
        <v>291</v>
      </c>
    </row>
    <row r="24" spans="1:8" x14ac:dyDescent="0.25">
      <c r="A24" s="141"/>
      <c r="B24" s="141"/>
      <c r="C24" s="141"/>
      <c r="D24" s="141"/>
      <c r="E24" s="141"/>
      <c r="F24" s="262" t="s">
        <v>263</v>
      </c>
      <c r="G24" s="262"/>
      <c r="H24" t="s">
        <v>292</v>
      </c>
    </row>
    <row r="25" spans="1:8" x14ac:dyDescent="0.25">
      <c r="A25" s="141"/>
      <c r="B25" s="141"/>
      <c r="C25" s="141"/>
      <c r="D25" s="141"/>
      <c r="E25" s="141"/>
      <c r="F25" s="262" t="s">
        <v>264</v>
      </c>
      <c r="G25" s="262"/>
      <c r="H25" t="s">
        <v>293</v>
      </c>
    </row>
    <row r="26" spans="1:8" x14ac:dyDescent="0.25">
      <c r="A26" s="141"/>
      <c r="B26" s="141"/>
      <c r="C26" s="141"/>
      <c r="D26" s="141"/>
      <c r="E26" s="141"/>
      <c r="F26" s="262" t="s">
        <v>265</v>
      </c>
      <c r="G26" s="262"/>
      <c r="H26" t="s">
        <v>294</v>
      </c>
    </row>
    <row r="27" spans="1:8" x14ac:dyDescent="0.25">
      <c r="A27" s="141"/>
      <c r="B27" s="141"/>
      <c r="C27" s="141"/>
      <c r="D27" s="141"/>
      <c r="E27" s="141"/>
      <c r="F27" s="262" t="s">
        <v>266</v>
      </c>
      <c r="G27" s="262"/>
      <c r="H27" t="s">
        <v>295</v>
      </c>
    </row>
    <row r="28" spans="1:8" x14ac:dyDescent="0.25">
      <c r="A28" s="141"/>
      <c r="B28" s="141"/>
      <c r="C28" s="141"/>
      <c r="D28" s="141"/>
      <c r="E28" s="141"/>
      <c r="F28" s="262" t="s">
        <v>267</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4" t="s">
        <v>91</v>
      </c>
      <c r="B3" s="295"/>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6" t="s">
        <v>6</v>
      </c>
      <c r="B5" s="296"/>
      <c r="C5" s="296"/>
      <c r="D5" s="296"/>
      <c r="E5" s="296"/>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7"/>
      <c r="C7" s="297"/>
      <c r="D7" s="297"/>
      <c r="E7" s="25"/>
      <c r="F7" s="25"/>
      <c r="G7" s="26"/>
      <c r="H7" s="9"/>
      <c r="I7" s="10"/>
      <c r="J7" s="10"/>
    </row>
    <row r="8" spans="1:13" ht="34.5" customHeight="1" x14ac:dyDescent="0.25">
      <c r="A8" s="24" t="s">
        <v>9</v>
      </c>
      <c r="B8" s="297"/>
      <c r="C8" s="297"/>
      <c r="D8" s="297"/>
      <c r="E8" s="27"/>
      <c r="F8" s="28"/>
      <c r="G8" s="29"/>
      <c r="H8" s="30"/>
      <c r="I8" s="31"/>
      <c r="J8" s="31"/>
    </row>
    <row r="9" spans="1:13" ht="43.5" x14ac:dyDescent="0.25">
      <c r="A9" s="32" t="s">
        <v>10</v>
      </c>
      <c r="B9" s="298"/>
      <c r="C9" s="298"/>
      <c r="D9" s="298"/>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2" t="s">
        <v>221</v>
      </c>
      <c r="D14" s="293"/>
      <c r="E14" s="253"/>
      <c r="F14" s="28"/>
      <c r="G14" s="26"/>
      <c r="H14" s="9"/>
    </row>
    <row r="15" spans="1:13" ht="24.75" x14ac:dyDescent="0.25">
      <c r="A15" s="38" t="s">
        <v>242</v>
      </c>
      <c r="B15" s="39">
        <v>1</v>
      </c>
      <c r="C15" s="292" t="s">
        <v>221</v>
      </c>
      <c r="D15" s="293"/>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299"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299"/>
      <c r="H20" s="16"/>
      <c r="K20" s="11"/>
      <c r="L20" s="11"/>
      <c r="M20" s="11"/>
    </row>
    <row r="21" spans="1:13" s="3" customFormat="1" x14ac:dyDescent="0.2">
      <c r="A21" s="38" t="s">
        <v>117</v>
      </c>
      <c r="B21" s="45">
        <v>1000000</v>
      </c>
      <c r="C21" s="46">
        <f>'Personal (VKO) alt'!N30</f>
        <v>0</v>
      </c>
      <c r="D21" s="46" t="e">
        <f>'Personal (VKO) alt'!#REF!</f>
        <v>#REF!</v>
      </c>
      <c r="E21" s="47"/>
      <c r="F21" s="28"/>
      <c r="G21" s="299"/>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299"/>
      <c r="H22" s="16"/>
      <c r="K22" s="11"/>
      <c r="L22" s="11"/>
      <c r="M22" s="11"/>
    </row>
    <row r="23" spans="1:13" s="3" customFormat="1" x14ac:dyDescent="0.2">
      <c r="A23" s="38" t="s">
        <v>119</v>
      </c>
      <c r="B23" s="45">
        <v>1000000</v>
      </c>
      <c r="C23" s="46">
        <f>Unternehmerlohn!U31</f>
        <v>0</v>
      </c>
      <c r="D23" s="46" t="e">
        <f>Unternehmerlohn!#REF!</f>
        <v>#REF!</v>
      </c>
      <c r="E23" s="47"/>
      <c r="F23" s="28"/>
      <c r="G23" s="299"/>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299"/>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299"/>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299"/>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299"/>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299"/>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224</v>
      </c>
      <c r="B37" s="255" t="s">
        <v>244</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225</v>
      </c>
      <c r="B39" s="257" t="e">
        <f>C30</f>
        <v>#REF!</v>
      </c>
      <c r="C39" s="1"/>
      <c r="D39" s="1"/>
      <c r="E39" s="1"/>
      <c r="F39" s="1"/>
      <c r="G39" s="2"/>
      <c r="H39" s="1"/>
      <c r="K39" s="11"/>
      <c r="L39" s="11"/>
      <c r="M39" s="11"/>
    </row>
    <row r="40" spans="1:13" s="1" customFormat="1" x14ac:dyDescent="0.25">
      <c r="A40" s="256" t="s">
        <v>226</v>
      </c>
      <c r="B40" s="257">
        <f>'Gesamtübersicht je AZ'!C32</f>
        <v>0</v>
      </c>
      <c r="G40" s="2"/>
      <c r="I40" s="3"/>
      <c r="J40" s="3"/>
      <c r="K40" s="11"/>
      <c r="L40" s="11"/>
      <c r="M40" s="11"/>
    </row>
    <row r="41" spans="1:13" s="1" customFormat="1" x14ac:dyDescent="0.25">
      <c r="A41" s="256" t="s">
        <v>227</v>
      </c>
      <c r="B41" s="257" t="e">
        <f>C31</f>
        <v>#REF!</v>
      </c>
      <c r="G41" s="2"/>
      <c r="I41" s="3"/>
      <c r="J41" s="3"/>
      <c r="K41" s="11"/>
      <c r="L41" s="11"/>
      <c r="M41" s="11"/>
    </row>
    <row r="42" spans="1:13" s="1" customFormat="1" x14ac:dyDescent="0.25">
      <c r="A42" s="256" t="s">
        <v>228</v>
      </c>
      <c r="B42" s="257">
        <f>'Gesamtübersicht je AZ'!C33</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229</v>
      </c>
      <c r="B44" s="257" t="e">
        <f>B30-C30</f>
        <v>#REF!</v>
      </c>
      <c r="G44" s="2"/>
      <c r="I44" s="3"/>
      <c r="J44" s="3"/>
      <c r="K44" s="11"/>
      <c r="L44" s="11"/>
      <c r="M44" s="11"/>
    </row>
    <row r="45" spans="1:13" s="1" customFormat="1" x14ac:dyDescent="0.25">
      <c r="A45" s="256" t="s">
        <v>230</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5" priority="2" operator="equal">
      <formula>0</formula>
    </cfRule>
  </conditionalFormatting>
  <conditionalFormatting sqref="E15">
    <cfRule type="cellIs" dxfId="4"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FZ46"/>
  <sheetViews>
    <sheetView showGridLines="0" zoomScaleNormal="100" workbookViewId="0">
      <selection activeCell="A42" sqref="A42"/>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38.85546875" style="85" customWidth="1"/>
    <col min="5"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7" t="str">
        <f>"zahlenmäßiger Nachweis - Anlage 2 zum Auszahlungsantrag Nr."&amp;" "&amp;'Gesamtübersicht je AZ'!$C$3</f>
        <v>zahlenmäßiger Nachweis - Anlage 2 zum Auszahlungsantrag Nr. 1</v>
      </c>
      <c r="C3" s="307"/>
      <c r="D3" s="307"/>
      <c r="E3" s="307"/>
      <c r="F3" s="307"/>
      <c r="G3" s="307"/>
      <c r="H3" s="307"/>
      <c r="I3" s="307"/>
      <c r="J3" s="307"/>
      <c r="K3" s="307"/>
      <c r="L3" s="307"/>
      <c r="M3" s="307"/>
      <c r="N3" s="307"/>
      <c r="O3" s="307"/>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7" t="s">
        <v>8</v>
      </c>
      <c r="C6" s="307"/>
      <c r="D6" s="307"/>
      <c r="E6" s="307"/>
      <c r="F6" s="307"/>
      <c r="G6" s="307">
        <f>'Gesamtübersicht je AZ'!$B$7</f>
        <v>0</v>
      </c>
      <c r="H6" s="307"/>
      <c r="I6" s="307"/>
      <c r="J6" s="307"/>
      <c r="K6" s="307"/>
      <c r="L6" s="307"/>
      <c r="N6" s="60"/>
    </row>
    <row r="7" spans="1:182" s="58" customFormat="1" ht="15" x14ac:dyDescent="0.25">
      <c r="B7" s="307" t="s">
        <v>9</v>
      </c>
      <c r="C7" s="307"/>
      <c r="D7" s="307"/>
      <c r="E7" s="307"/>
      <c r="F7" s="307"/>
      <c r="G7" s="307">
        <f>'Gesamtübersicht je AZ'!$B$8</f>
        <v>0</v>
      </c>
      <c r="H7" s="307"/>
      <c r="I7" s="307"/>
      <c r="J7" s="307"/>
      <c r="K7" s="307"/>
      <c r="L7" s="307"/>
    </row>
    <row r="8" spans="1:182" s="58" customFormat="1" ht="15" x14ac:dyDescent="0.25">
      <c r="B8" s="305" t="s">
        <v>10</v>
      </c>
      <c r="C8" s="305"/>
      <c r="D8" s="305"/>
      <c r="E8" s="305"/>
      <c r="F8" s="305"/>
      <c r="G8" s="306">
        <f>'Gesamtübersicht je AZ'!$B$9</f>
        <v>0</v>
      </c>
      <c r="H8" s="306"/>
      <c r="I8" s="306"/>
      <c r="J8" s="306"/>
      <c r="K8" s="306"/>
      <c r="L8" s="306"/>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0" t="s">
        <v>114</v>
      </c>
      <c r="B10" s="300" t="s">
        <v>29</v>
      </c>
      <c r="C10" s="300" t="s">
        <v>112</v>
      </c>
      <c r="D10" s="300" t="s">
        <v>30</v>
      </c>
      <c r="E10" s="301" t="s">
        <v>315</v>
      </c>
      <c r="F10" s="300" t="s">
        <v>31</v>
      </c>
      <c r="G10" s="300" t="s">
        <v>32</v>
      </c>
      <c r="H10" s="300" t="s">
        <v>33</v>
      </c>
      <c r="I10" s="300" t="s">
        <v>34</v>
      </c>
      <c r="J10" s="128" t="s">
        <v>35</v>
      </c>
      <c r="K10" s="128" t="s">
        <v>36</v>
      </c>
      <c r="L10" s="128" t="s">
        <v>37</v>
      </c>
      <c r="M10" s="300" t="s">
        <v>38</v>
      </c>
      <c r="N10" s="128" t="s">
        <v>1</v>
      </c>
      <c r="O10" s="300"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0"/>
      <c r="B11" s="300"/>
      <c r="C11" s="300"/>
      <c r="D11" s="300"/>
      <c r="E11" s="302"/>
      <c r="F11" s="300"/>
      <c r="G11" s="300"/>
      <c r="H11" s="300"/>
      <c r="I11" s="300"/>
      <c r="J11" s="129" t="s">
        <v>39</v>
      </c>
      <c r="K11" s="129" t="s">
        <v>2</v>
      </c>
      <c r="L11" s="129" t="s">
        <v>2</v>
      </c>
      <c r="M11" s="300"/>
      <c r="N11" s="129" t="s">
        <v>39</v>
      </c>
      <c r="O11" s="303"/>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5" t="s">
        <v>113</v>
      </c>
      <c r="B12" s="266" t="s">
        <v>40</v>
      </c>
      <c r="C12" s="267" t="s">
        <v>41</v>
      </c>
      <c r="D12" s="266" t="s">
        <v>42</v>
      </c>
      <c r="E12" s="266" t="s">
        <v>297</v>
      </c>
      <c r="F12" s="266" t="s">
        <v>43</v>
      </c>
      <c r="G12" s="266" t="s">
        <v>44</v>
      </c>
      <c r="H12" s="268" t="s">
        <v>45</v>
      </c>
      <c r="I12" s="269" t="s">
        <v>47</v>
      </c>
      <c r="J12" s="270" t="s">
        <v>48</v>
      </c>
      <c r="K12" s="271" t="s">
        <v>49</v>
      </c>
      <c r="L12" s="271" t="s">
        <v>50</v>
      </c>
      <c r="M12" s="268" t="s">
        <v>51</v>
      </c>
      <c r="N12" s="272" t="s">
        <v>52</v>
      </c>
      <c r="O12" s="273" t="s">
        <v>53</v>
      </c>
    </row>
    <row r="13" spans="1:182" s="289" customFormat="1" x14ac:dyDescent="0.2">
      <c r="A13" s="280"/>
      <c r="B13" s="281">
        <f t="shared" ref="B13:B42" si="0">ROW()-12</f>
        <v>1</v>
      </c>
      <c r="C13" s="282"/>
      <c r="D13" s="283"/>
      <c r="E13" s="283"/>
      <c r="F13" s="283"/>
      <c r="G13" s="283"/>
      <c r="H13" s="284"/>
      <c r="I13" s="285"/>
      <c r="J13" s="286"/>
      <c r="K13" s="287"/>
      <c r="L13" s="287"/>
      <c r="M13" s="284"/>
      <c r="N13" s="291">
        <f t="shared" ref="N13:N42" si="1">($J13-($J13*$L13))+(($J13-($J13*$L13))*$K13)</f>
        <v>0</v>
      </c>
      <c r="O13" s="288"/>
    </row>
    <row r="14" spans="1:182" s="289" customFormat="1" x14ac:dyDescent="0.2">
      <c r="A14" s="280"/>
      <c r="B14" s="281">
        <f t="shared" si="0"/>
        <v>2</v>
      </c>
      <c r="C14" s="282"/>
      <c r="D14" s="283"/>
      <c r="E14" s="283"/>
      <c r="F14" s="283"/>
      <c r="G14" s="283"/>
      <c r="H14" s="284"/>
      <c r="I14" s="285"/>
      <c r="J14" s="286"/>
      <c r="K14" s="287"/>
      <c r="L14" s="287"/>
      <c r="M14" s="284"/>
      <c r="N14" s="291">
        <f t="shared" si="1"/>
        <v>0</v>
      </c>
      <c r="O14" s="288"/>
    </row>
    <row r="15" spans="1:182" s="289" customFormat="1" x14ac:dyDescent="0.2">
      <c r="A15" s="280"/>
      <c r="B15" s="281">
        <f t="shared" si="0"/>
        <v>3</v>
      </c>
      <c r="C15" s="282"/>
      <c r="D15" s="283"/>
      <c r="E15" s="283"/>
      <c r="F15" s="283"/>
      <c r="G15" s="283"/>
      <c r="H15" s="284"/>
      <c r="I15" s="285"/>
      <c r="J15" s="286"/>
      <c r="K15" s="287"/>
      <c r="L15" s="287"/>
      <c r="M15" s="284"/>
      <c r="N15" s="291">
        <f t="shared" si="1"/>
        <v>0</v>
      </c>
      <c r="O15" s="288"/>
    </row>
    <row r="16" spans="1:182" s="289" customFormat="1" x14ac:dyDescent="0.2">
      <c r="A16" s="280"/>
      <c r="B16" s="281">
        <f t="shared" si="0"/>
        <v>4</v>
      </c>
      <c r="C16" s="282"/>
      <c r="D16" s="283"/>
      <c r="E16" s="283"/>
      <c r="F16" s="283"/>
      <c r="G16" s="283"/>
      <c r="H16" s="284"/>
      <c r="I16" s="285"/>
      <c r="J16" s="286"/>
      <c r="K16" s="287"/>
      <c r="L16" s="287"/>
      <c r="M16" s="284"/>
      <c r="N16" s="291">
        <f t="shared" si="1"/>
        <v>0</v>
      </c>
      <c r="O16" s="288"/>
    </row>
    <row r="17" spans="1:15" s="289" customFormat="1" x14ac:dyDescent="0.2">
      <c r="A17" s="280"/>
      <c r="B17" s="281">
        <f t="shared" si="0"/>
        <v>5</v>
      </c>
      <c r="C17" s="282"/>
      <c r="D17" s="283"/>
      <c r="E17" s="283"/>
      <c r="F17" s="283"/>
      <c r="G17" s="283"/>
      <c r="H17" s="284"/>
      <c r="I17" s="285"/>
      <c r="J17" s="286"/>
      <c r="K17" s="287"/>
      <c r="L17" s="287"/>
      <c r="M17" s="284"/>
      <c r="N17" s="291">
        <f t="shared" si="1"/>
        <v>0</v>
      </c>
      <c r="O17" s="288"/>
    </row>
    <row r="18" spans="1:15" s="289" customFormat="1" x14ac:dyDescent="0.2">
      <c r="A18" s="280"/>
      <c r="B18" s="281">
        <f t="shared" si="0"/>
        <v>6</v>
      </c>
      <c r="C18" s="282"/>
      <c r="D18" s="283"/>
      <c r="E18" s="283"/>
      <c r="F18" s="283"/>
      <c r="G18" s="283"/>
      <c r="H18" s="284"/>
      <c r="I18" s="285"/>
      <c r="J18" s="286"/>
      <c r="K18" s="287"/>
      <c r="L18" s="287"/>
      <c r="M18" s="290"/>
      <c r="N18" s="291">
        <f t="shared" si="1"/>
        <v>0</v>
      </c>
      <c r="O18" s="288"/>
    </row>
    <row r="19" spans="1:15" s="289" customFormat="1" x14ac:dyDescent="0.2">
      <c r="A19" s="280"/>
      <c r="B19" s="281">
        <f t="shared" si="0"/>
        <v>7</v>
      </c>
      <c r="C19" s="282"/>
      <c r="D19" s="283"/>
      <c r="E19" s="283"/>
      <c r="F19" s="283"/>
      <c r="G19" s="283"/>
      <c r="H19" s="284"/>
      <c r="I19" s="285"/>
      <c r="J19" s="286"/>
      <c r="K19" s="287"/>
      <c r="L19" s="287"/>
      <c r="M19" s="290"/>
      <c r="N19" s="291">
        <f t="shared" si="1"/>
        <v>0</v>
      </c>
      <c r="O19" s="288"/>
    </row>
    <row r="20" spans="1:15" s="289" customFormat="1" x14ac:dyDescent="0.2">
      <c r="A20" s="280"/>
      <c r="B20" s="281">
        <f t="shared" si="0"/>
        <v>8</v>
      </c>
      <c r="C20" s="282"/>
      <c r="D20" s="283"/>
      <c r="E20" s="283"/>
      <c r="F20" s="283"/>
      <c r="G20" s="283"/>
      <c r="H20" s="284"/>
      <c r="I20" s="285"/>
      <c r="J20" s="286"/>
      <c r="K20" s="287"/>
      <c r="L20" s="287"/>
      <c r="M20" s="290"/>
      <c r="N20" s="291">
        <f t="shared" si="1"/>
        <v>0</v>
      </c>
      <c r="O20" s="288"/>
    </row>
    <row r="21" spans="1:15" s="289" customFormat="1" x14ac:dyDescent="0.2">
      <c r="A21" s="280"/>
      <c r="B21" s="281">
        <f t="shared" si="0"/>
        <v>9</v>
      </c>
      <c r="C21" s="282"/>
      <c r="D21" s="283"/>
      <c r="E21" s="283"/>
      <c r="F21" s="283"/>
      <c r="G21" s="283"/>
      <c r="H21" s="284"/>
      <c r="I21" s="285"/>
      <c r="J21" s="286"/>
      <c r="K21" s="287"/>
      <c r="L21" s="287"/>
      <c r="M21" s="290"/>
      <c r="N21" s="291">
        <f t="shared" si="1"/>
        <v>0</v>
      </c>
      <c r="O21" s="288"/>
    </row>
    <row r="22" spans="1:15" s="289" customFormat="1" x14ac:dyDescent="0.2">
      <c r="A22" s="280"/>
      <c r="B22" s="281">
        <f>ROW()-12</f>
        <v>10</v>
      </c>
      <c r="C22" s="282"/>
      <c r="D22" s="283"/>
      <c r="E22" s="283"/>
      <c r="F22" s="283"/>
      <c r="G22" s="283"/>
      <c r="H22" s="284"/>
      <c r="I22" s="285"/>
      <c r="J22" s="286"/>
      <c r="K22" s="287"/>
      <c r="L22" s="287"/>
      <c r="M22" s="290"/>
      <c r="N22" s="291">
        <f>($J22-($J22*$L22))+(($J22-($J22*$L22))*$K22)</f>
        <v>0</v>
      </c>
      <c r="O22" s="288"/>
    </row>
    <row r="23" spans="1:15" s="289" customFormat="1" x14ac:dyDescent="0.2">
      <c r="A23" s="280"/>
      <c r="B23" s="281">
        <f>ROW()-12</f>
        <v>11</v>
      </c>
      <c r="C23" s="282"/>
      <c r="D23" s="283"/>
      <c r="E23" s="283"/>
      <c r="F23" s="283"/>
      <c r="G23" s="283"/>
      <c r="H23" s="284"/>
      <c r="I23" s="285"/>
      <c r="J23" s="286"/>
      <c r="K23" s="287"/>
      <c r="L23" s="287"/>
      <c r="M23" s="290"/>
      <c r="N23" s="291">
        <f>($J23-($J23*$L23))+(($J23-($J23*$L23))*$K23)</f>
        <v>0</v>
      </c>
      <c r="O23" s="288"/>
    </row>
    <row r="24" spans="1:15" s="289" customFormat="1" x14ac:dyDescent="0.2">
      <c r="A24" s="280"/>
      <c r="B24" s="281">
        <f>ROW()-12</f>
        <v>12</v>
      </c>
      <c r="C24" s="282"/>
      <c r="D24" s="283"/>
      <c r="E24" s="283"/>
      <c r="F24" s="283"/>
      <c r="G24" s="283"/>
      <c r="H24" s="284"/>
      <c r="I24" s="285"/>
      <c r="J24" s="286"/>
      <c r="K24" s="287"/>
      <c r="L24" s="287"/>
      <c r="M24" s="290"/>
      <c r="N24" s="291">
        <f>($J24-($J24*$L24))+(($J24-($J24*$L24))*$K24)</f>
        <v>0</v>
      </c>
      <c r="O24" s="288"/>
    </row>
    <row r="25" spans="1:15" s="289" customFormat="1" x14ac:dyDescent="0.2">
      <c r="A25" s="280"/>
      <c r="B25" s="281">
        <f>ROW()-12</f>
        <v>13</v>
      </c>
      <c r="C25" s="282"/>
      <c r="D25" s="283"/>
      <c r="E25" s="283"/>
      <c r="F25" s="283"/>
      <c r="G25" s="283"/>
      <c r="H25" s="284"/>
      <c r="I25" s="285"/>
      <c r="J25" s="286"/>
      <c r="K25" s="287"/>
      <c r="L25" s="287"/>
      <c r="M25" s="290"/>
      <c r="N25" s="291">
        <f>($J25-($J25*$L25))+(($J25-($J25*$L25))*$K25)</f>
        <v>0</v>
      </c>
      <c r="O25" s="288"/>
    </row>
    <row r="26" spans="1:15" s="289" customFormat="1" x14ac:dyDescent="0.2">
      <c r="A26" s="280"/>
      <c r="B26" s="281">
        <f>ROW()-12</f>
        <v>14</v>
      </c>
      <c r="C26" s="282"/>
      <c r="D26" s="283"/>
      <c r="E26" s="283"/>
      <c r="F26" s="283"/>
      <c r="G26" s="283"/>
      <c r="H26" s="284"/>
      <c r="I26" s="285"/>
      <c r="J26" s="286"/>
      <c r="K26" s="287"/>
      <c r="L26" s="287"/>
      <c r="M26" s="290"/>
      <c r="N26" s="291">
        <f>($J26-($J26*$L26))+(($J26-($J26*$L26))*$K26)</f>
        <v>0</v>
      </c>
      <c r="O26" s="288"/>
    </row>
    <row r="27" spans="1:15" s="289" customFormat="1" x14ac:dyDescent="0.2">
      <c r="A27" s="280"/>
      <c r="B27" s="281">
        <f>ROW()-12</f>
        <v>15</v>
      </c>
      <c r="C27" s="282"/>
      <c r="D27" s="283"/>
      <c r="E27" s="283"/>
      <c r="F27" s="283"/>
      <c r="G27" s="283"/>
      <c r="H27" s="284"/>
      <c r="I27" s="285"/>
      <c r="J27" s="286"/>
      <c r="K27" s="287"/>
      <c r="L27" s="287"/>
      <c r="M27" s="290"/>
      <c r="N27" s="291">
        <f>($J27-($J27*$L27))+(($J27-($J27*$L27))*$K27)</f>
        <v>0</v>
      </c>
      <c r="O27" s="288"/>
    </row>
    <row r="28" spans="1:15" s="289" customFormat="1" x14ac:dyDescent="0.2">
      <c r="A28" s="280"/>
      <c r="B28" s="281">
        <f>ROW()-12</f>
        <v>16</v>
      </c>
      <c r="C28" s="282"/>
      <c r="D28" s="283"/>
      <c r="E28" s="283"/>
      <c r="F28" s="283"/>
      <c r="G28" s="283"/>
      <c r="H28" s="284"/>
      <c r="I28" s="285"/>
      <c r="J28" s="286"/>
      <c r="K28" s="287"/>
      <c r="L28" s="287"/>
      <c r="M28" s="290"/>
      <c r="N28" s="291">
        <f>($J28-($J28*$L28))+(($J28-($J28*$L28))*$K28)</f>
        <v>0</v>
      </c>
      <c r="O28" s="288"/>
    </row>
    <row r="29" spans="1:15" s="289" customFormat="1" x14ac:dyDescent="0.2">
      <c r="A29" s="280"/>
      <c r="B29" s="281">
        <f>ROW()-12</f>
        <v>17</v>
      </c>
      <c r="C29" s="282"/>
      <c r="D29" s="283"/>
      <c r="E29" s="283"/>
      <c r="F29" s="283"/>
      <c r="G29" s="283"/>
      <c r="H29" s="284"/>
      <c r="I29" s="285"/>
      <c r="J29" s="286"/>
      <c r="K29" s="287"/>
      <c r="L29" s="287"/>
      <c r="M29" s="290"/>
      <c r="N29" s="291">
        <f>($J29-($J29*$L29))+(($J29-($J29*$L29))*$K29)</f>
        <v>0</v>
      </c>
      <c r="O29" s="288"/>
    </row>
    <row r="30" spans="1:15" s="289" customFormat="1" x14ac:dyDescent="0.2">
      <c r="A30" s="280"/>
      <c r="B30" s="281">
        <f>ROW()-12</f>
        <v>18</v>
      </c>
      <c r="C30" s="282"/>
      <c r="D30" s="283"/>
      <c r="E30" s="283"/>
      <c r="F30" s="283"/>
      <c r="G30" s="283"/>
      <c r="H30" s="284"/>
      <c r="I30" s="285"/>
      <c r="J30" s="286"/>
      <c r="K30" s="287"/>
      <c r="L30" s="287"/>
      <c r="M30" s="290"/>
      <c r="N30" s="291">
        <f>($J30-($J30*$L30))+(($J30-($J30*$L30))*$K30)</f>
        <v>0</v>
      </c>
      <c r="O30" s="288"/>
    </row>
    <row r="31" spans="1:15" s="289" customFormat="1" x14ac:dyDescent="0.2">
      <c r="A31" s="280"/>
      <c r="B31" s="281">
        <f>ROW()-12</f>
        <v>19</v>
      </c>
      <c r="C31" s="282"/>
      <c r="D31" s="283"/>
      <c r="E31" s="283"/>
      <c r="F31" s="283"/>
      <c r="G31" s="283"/>
      <c r="H31" s="284"/>
      <c r="I31" s="285"/>
      <c r="J31" s="286"/>
      <c r="K31" s="287"/>
      <c r="L31" s="287"/>
      <c r="M31" s="290"/>
      <c r="N31" s="291">
        <f>($J31-($J31*$L31))+(($J31-($J31*$L31))*$K31)</f>
        <v>0</v>
      </c>
      <c r="O31" s="288"/>
    </row>
    <row r="32" spans="1:15" s="289" customFormat="1" x14ac:dyDescent="0.2">
      <c r="A32" s="280"/>
      <c r="B32" s="281">
        <f>ROW()-12</f>
        <v>20</v>
      </c>
      <c r="C32" s="282"/>
      <c r="D32" s="283"/>
      <c r="E32" s="283"/>
      <c r="F32" s="283"/>
      <c r="G32" s="283"/>
      <c r="H32" s="284"/>
      <c r="I32" s="285"/>
      <c r="J32" s="286"/>
      <c r="K32" s="287"/>
      <c r="L32" s="287"/>
      <c r="M32" s="290"/>
      <c r="N32" s="291">
        <f>($J32-($J32*$L32))+(($J32-($J32*$L32))*$K32)</f>
        <v>0</v>
      </c>
      <c r="O32" s="288"/>
    </row>
    <row r="33" spans="1:15" s="289" customFormat="1" x14ac:dyDescent="0.2">
      <c r="A33" s="280"/>
      <c r="B33" s="281">
        <f>ROW()-12</f>
        <v>21</v>
      </c>
      <c r="C33" s="282"/>
      <c r="D33" s="283"/>
      <c r="E33" s="283"/>
      <c r="F33" s="283"/>
      <c r="G33" s="283"/>
      <c r="H33" s="284"/>
      <c r="I33" s="285"/>
      <c r="J33" s="286"/>
      <c r="K33" s="287"/>
      <c r="L33" s="287"/>
      <c r="M33" s="290"/>
      <c r="N33" s="291">
        <f>($J33-($J33*$L33))+(($J33-($J33*$L33))*$K33)</f>
        <v>0</v>
      </c>
      <c r="O33" s="288"/>
    </row>
    <row r="34" spans="1:15" s="289" customFormat="1" x14ac:dyDescent="0.2">
      <c r="A34" s="280"/>
      <c r="B34" s="281">
        <f>ROW()-12</f>
        <v>22</v>
      </c>
      <c r="C34" s="282"/>
      <c r="D34" s="283"/>
      <c r="E34" s="283"/>
      <c r="F34" s="283"/>
      <c r="G34" s="283"/>
      <c r="H34" s="284"/>
      <c r="I34" s="285"/>
      <c r="J34" s="286"/>
      <c r="K34" s="287"/>
      <c r="L34" s="287"/>
      <c r="M34" s="290"/>
      <c r="N34" s="291">
        <f>($J34-($J34*$L34))+(($J34-($J34*$L34))*$K34)</f>
        <v>0</v>
      </c>
      <c r="O34" s="288"/>
    </row>
    <row r="35" spans="1:15" s="289" customFormat="1" x14ac:dyDescent="0.2">
      <c r="A35" s="280"/>
      <c r="B35" s="281">
        <f>ROW()-12</f>
        <v>23</v>
      </c>
      <c r="C35" s="282"/>
      <c r="D35" s="283"/>
      <c r="E35" s="283"/>
      <c r="F35" s="283"/>
      <c r="G35" s="283"/>
      <c r="H35" s="284"/>
      <c r="I35" s="285"/>
      <c r="J35" s="286"/>
      <c r="K35" s="287"/>
      <c r="L35" s="287"/>
      <c r="M35" s="290"/>
      <c r="N35" s="291">
        <f>($J35-($J35*$L35))+(($J35-($J35*$L35))*$K35)</f>
        <v>0</v>
      </c>
      <c r="O35" s="288"/>
    </row>
    <row r="36" spans="1:15" s="289" customFormat="1" x14ac:dyDescent="0.2">
      <c r="A36" s="280"/>
      <c r="B36" s="281">
        <f t="shared" si="0"/>
        <v>24</v>
      </c>
      <c r="C36" s="282"/>
      <c r="D36" s="283"/>
      <c r="E36" s="283"/>
      <c r="F36" s="283"/>
      <c r="G36" s="283"/>
      <c r="H36" s="284"/>
      <c r="I36" s="285"/>
      <c r="J36" s="286"/>
      <c r="K36" s="287"/>
      <c r="L36" s="287"/>
      <c r="M36" s="290"/>
      <c r="N36" s="291">
        <f t="shared" si="1"/>
        <v>0</v>
      </c>
      <c r="O36" s="288"/>
    </row>
    <row r="37" spans="1:15" s="289" customFormat="1" x14ac:dyDescent="0.2">
      <c r="A37" s="280"/>
      <c r="B37" s="281">
        <f t="shared" si="0"/>
        <v>25</v>
      </c>
      <c r="C37" s="282"/>
      <c r="D37" s="283"/>
      <c r="E37" s="283"/>
      <c r="F37" s="283"/>
      <c r="G37" s="283"/>
      <c r="H37" s="284"/>
      <c r="I37" s="285"/>
      <c r="J37" s="286"/>
      <c r="K37" s="287"/>
      <c r="L37" s="287"/>
      <c r="M37" s="290"/>
      <c r="N37" s="291">
        <f t="shared" si="1"/>
        <v>0</v>
      </c>
      <c r="O37" s="288"/>
    </row>
    <row r="38" spans="1:15" s="289" customFormat="1" x14ac:dyDescent="0.2">
      <c r="A38" s="280"/>
      <c r="B38" s="281">
        <f t="shared" si="0"/>
        <v>26</v>
      </c>
      <c r="C38" s="282"/>
      <c r="D38" s="283"/>
      <c r="E38" s="283"/>
      <c r="F38" s="283"/>
      <c r="G38" s="283"/>
      <c r="H38" s="284"/>
      <c r="I38" s="285"/>
      <c r="J38" s="286"/>
      <c r="K38" s="287"/>
      <c r="L38" s="287"/>
      <c r="M38" s="290"/>
      <c r="N38" s="291">
        <f t="shared" si="1"/>
        <v>0</v>
      </c>
      <c r="O38" s="288"/>
    </row>
    <row r="39" spans="1:15" s="289" customFormat="1" x14ac:dyDescent="0.2">
      <c r="A39" s="280"/>
      <c r="B39" s="281">
        <f t="shared" si="0"/>
        <v>27</v>
      </c>
      <c r="C39" s="282"/>
      <c r="D39" s="283"/>
      <c r="E39" s="283"/>
      <c r="F39" s="283"/>
      <c r="G39" s="283"/>
      <c r="H39" s="284"/>
      <c r="I39" s="285"/>
      <c r="J39" s="286"/>
      <c r="K39" s="287"/>
      <c r="L39" s="287"/>
      <c r="M39" s="290"/>
      <c r="N39" s="291">
        <f t="shared" si="1"/>
        <v>0</v>
      </c>
      <c r="O39" s="288"/>
    </row>
    <row r="40" spans="1:15" s="289" customFormat="1" x14ac:dyDescent="0.2">
      <c r="A40" s="280"/>
      <c r="B40" s="281">
        <f t="shared" si="0"/>
        <v>28</v>
      </c>
      <c r="C40" s="282"/>
      <c r="D40" s="283"/>
      <c r="E40" s="283"/>
      <c r="F40" s="283"/>
      <c r="G40" s="283"/>
      <c r="H40" s="284"/>
      <c r="I40" s="285"/>
      <c r="J40" s="286"/>
      <c r="K40" s="287"/>
      <c r="L40" s="287"/>
      <c r="M40" s="290"/>
      <c r="N40" s="291">
        <f t="shared" si="1"/>
        <v>0</v>
      </c>
      <c r="O40" s="288"/>
    </row>
    <row r="41" spans="1:15" s="289" customFormat="1" x14ac:dyDescent="0.2">
      <c r="A41" s="280"/>
      <c r="B41" s="281">
        <f t="shared" si="0"/>
        <v>29</v>
      </c>
      <c r="C41" s="282"/>
      <c r="D41" s="283"/>
      <c r="E41" s="283"/>
      <c r="F41" s="283"/>
      <c r="G41" s="283"/>
      <c r="H41" s="284"/>
      <c r="I41" s="285"/>
      <c r="J41" s="286"/>
      <c r="K41" s="287"/>
      <c r="L41" s="287"/>
      <c r="M41" s="290"/>
      <c r="N41" s="291">
        <f t="shared" si="1"/>
        <v>0</v>
      </c>
      <c r="O41" s="288"/>
    </row>
    <row r="42" spans="1:15" s="289" customFormat="1" x14ac:dyDescent="0.2">
      <c r="A42" s="280"/>
      <c r="B42" s="281">
        <f t="shared" si="0"/>
        <v>30</v>
      </c>
      <c r="C42" s="282"/>
      <c r="D42" s="283"/>
      <c r="E42" s="283"/>
      <c r="F42" s="283"/>
      <c r="G42" s="283"/>
      <c r="H42" s="284"/>
      <c r="I42" s="285"/>
      <c r="J42" s="286"/>
      <c r="K42" s="287"/>
      <c r="L42" s="287"/>
      <c r="M42" s="290"/>
      <c r="N42" s="291">
        <f t="shared" si="1"/>
        <v>0</v>
      </c>
      <c r="O42" s="288"/>
    </row>
    <row r="43" spans="1:15" s="68" customFormat="1" x14ac:dyDescent="0.2">
      <c r="B43" s="82"/>
      <c r="C43" s="82"/>
      <c r="D43" s="82"/>
      <c r="E43" s="82"/>
      <c r="F43" s="82"/>
      <c r="G43" s="82"/>
      <c r="H43" s="83"/>
      <c r="I43" s="172" t="s">
        <v>54</v>
      </c>
      <c r="J43" s="172">
        <f>SUM(J13:J42)</f>
        <v>0</v>
      </c>
      <c r="K43" s="173"/>
      <c r="L43" s="172"/>
      <c r="M43" s="173"/>
      <c r="N43" s="172">
        <f>SUM(N13:N42)</f>
        <v>0</v>
      </c>
      <c r="O43" s="82"/>
    </row>
    <row r="44" spans="1:15" s="68" customFormat="1" x14ac:dyDescent="0.2">
      <c r="B44" s="82"/>
      <c r="C44" s="82"/>
      <c r="D44" s="82"/>
      <c r="E44" s="82"/>
      <c r="F44" s="82"/>
      <c r="G44" s="82"/>
      <c r="H44" s="83"/>
      <c r="I44" s="84"/>
      <c r="J44" s="84"/>
      <c r="K44" s="84"/>
      <c r="L44" s="84"/>
      <c r="M44" s="84"/>
      <c r="N44" s="82"/>
      <c r="O44" s="82"/>
    </row>
    <row r="45" spans="1:15" s="68" customFormat="1" x14ac:dyDescent="0.2">
      <c r="B45" s="304" t="s">
        <v>55</v>
      </c>
      <c r="C45" s="304"/>
      <c r="D45" s="304"/>
      <c r="E45" s="304"/>
      <c r="F45" s="304"/>
      <c r="G45" s="304"/>
      <c r="H45" s="304"/>
      <c r="I45" s="304"/>
      <c r="J45" s="304"/>
      <c r="K45" s="304"/>
      <c r="L45" s="304"/>
      <c r="M45" s="304"/>
      <c r="N45" s="304"/>
    </row>
    <row r="46" spans="1:15" x14ac:dyDescent="0.2">
      <c r="B46" s="304" t="s">
        <v>56</v>
      </c>
      <c r="C46" s="304"/>
      <c r="D46" s="304"/>
      <c r="E46" s="304"/>
      <c r="F46" s="304"/>
      <c r="G46" s="304"/>
      <c r="H46" s="304"/>
      <c r="I46" s="304"/>
      <c r="J46" s="304"/>
      <c r="K46" s="304"/>
      <c r="L46" s="304"/>
      <c r="M46" s="304"/>
      <c r="N46" s="304"/>
      <c r="O46" s="68"/>
    </row>
  </sheetData>
  <sheetProtection algorithmName="SHA-512" hashValue="VLYHYEny7geKhFct3MvF8YcM/Hgf2b8mXpjfZ3iQVOv78Zw7s/l2XZONdvzD32ymbVywkvkUAliyQ92Foc9A1A==" saltValue="I9aKe28WtOXTpOVVarQF0Q==" spinCount="100000" sheet="1" formatCells="0" formatColumns="0" formatRows="0" insertRows="0" deleteRows="0" sort="0" autoFilter="0"/>
  <mergeCells count="20">
    <mergeCell ref="B8:F8"/>
    <mergeCell ref="G8:L8"/>
    <mergeCell ref="B3:O3"/>
    <mergeCell ref="B6:F6"/>
    <mergeCell ref="G6:L6"/>
    <mergeCell ref="B7:F7"/>
    <mergeCell ref="G7:L7"/>
    <mergeCell ref="I10:I11"/>
    <mergeCell ref="M10:M11"/>
    <mergeCell ref="O10:O11"/>
    <mergeCell ref="B45:N45"/>
    <mergeCell ref="B46:N46"/>
    <mergeCell ref="G10:G11"/>
    <mergeCell ref="H10:H11"/>
    <mergeCell ref="A10:A11"/>
    <mergeCell ref="B10:B11"/>
    <mergeCell ref="C10:C11"/>
    <mergeCell ref="D10:D11"/>
    <mergeCell ref="F10:F11"/>
    <mergeCell ref="E10:E11"/>
  </mergeCells>
  <pageMargins left="0.70866141732283472" right="0.70866141732283472" top="0.78740157480314965" bottom="0.78740157480314965" header="0.31496062992125984" footer="0.31496062992125984"/>
  <pageSetup paperSize="9" scale="48" fitToHeight="0" orientation="landscape" r:id="rId1"/>
  <headerFooter>
    <oddFooter>&amp;LRessourceneffizienz Sachsen-Anhalt für KMU&amp;C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Auswahlmöglichkeiten!$B$8:$B$9</xm:f>
          </x14:formula1>
          <xm:sqref>D13:D42</xm:sqref>
        </x14:dataValidation>
        <x14:dataValidation type="list" allowBlank="1" showInputMessage="1" showErrorMessage="1">
          <x14:formula1>
            <xm:f>Auswahlmöglichkeiten!$J$2:$J$6</xm:f>
          </x14:formula1>
          <xm:sqref>E13:E42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F17" sqref="F17"/>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08" t="str">
        <f>"zahlenmäßiger Nachweis - Anlage zum Auszahlungsantrag" &amp; " " &amp; 'Gesamtübersicht je AZ'!$C$3</f>
        <v>zahlenmäßiger Nachweis - Anlage zum Auszahlungsantrag 1</v>
      </c>
      <c r="C3" s="309"/>
      <c r="D3" s="309"/>
      <c r="E3" s="309"/>
      <c r="F3" s="309"/>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11" t="s">
        <v>28</v>
      </c>
      <c r="F5" s="311"/>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08" t="s">
        <v>105</v>
      </c>
      <c r="C7" s="309"/>
      <c r="D7" s="312">
        <f>'Gesamtübersicht je AZ'!$B$7</f>
        <v>0</v>
      </c>
      <c r="E7" s="312"/>
      <c r="F7" s="312"/>
      <c r="G7"/>
      <c r="M7" s="9"/>
      <c r="N7" s="9"/>
      <c r="O7" s="9"/>
      <c r="P7" s="9"/>
      <c r="Q7" s="9"/>
    </row>
    <row r="8" spans="1:17" s="143" customFormat="1" x14ac:dyDescent="0.25">
      <c r="B8" s="308" t="s">
        <v>9</v>
      </c>
      <c r="C8" s="309"/>
      <c r="D8" s="312">
        <f>'Gesamtübersicht je AZ'!$B$8</f>
        <v>0</v>
      </c>
      <c r="E8" s="312"/>
      <c r="F8" s="312"/>
      <c r="G8"/>
      <c r="L8" s="16"/>
      <c r="Q8" s="9"/>
    </row>
    <row r="9" spans="1:17" s="143" customFormat="1" ht="15" customHeight="1" x14ac:dyDescent="0.25">
      <c r="B9" s="308" t="s">
        <v>106</v>
      </c>
      <c r="C9" s="309"/>
      <c r="D9" s="310">
        <f>'Gesamtübersicht je AZ'!$B$9</f>
        <v>0</v>
      </c>
      <c r="E9" s="310"/>
      <c r="F9" s="310"/>
      <c r="G9"/>
      <c r="M9" s="9"/>
      <c r="N9" s="9"/>
      <c r="O9" s="9"/>
      <c r="P9" s="9"/>
      <c r="Q9" s="9"/>
    </row>
    <row r="11" spans="1:17" ht="30" x14ac:dyDescent="0.25">
      <c r="A11" s="174" t="s">
        <v>114</v>
      </c>
      <c r="B11" s="162" t="s">
        <v>107</v>
      </c>
      <c r="C11" s="163" t="s">
        <v>108</v>
      </c>
      <c r="D11" s="163" t="s">
        <v>109</v>
      </c>
      <c r="E11" s="164" t="s">
        <v>110</v>
      </c>
      <c r="F11" s="164" t="s">
        <v>134</v>
      </c>
    </row>
    <row r="12" spans="1:17" hidden="1" x14ac:dyDescent="0.25">
      <c r="A12" s="149" t="s">
        <v>113</v>
      </c>
      <c r="B12" s="149" t="s">
        <v>40</v>
      </c>
      <c r="C12" s="150" t="s">
        <v>41</v>
      </c>
      <c r="D12" s="151" t="s">
        <v>42</v>
      </c>
      <c r="E12" s="152" t="s">
        <v>43</v>
      </c>
      <c r="F12" s="152" t="s">
        <v>44</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F17" sqref="F17"/>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3" t="str">
        <f>"zahlenmäßiger Nachweis - Anlage zum Auszahlungsantrag" &amp; " " &amp; 'Gesamtübersicht je AZ'!$C$3</f>
        <v>zahlenmäßiger Nachweis - Anlage zum Auszahlungsantrag 1</v>
      </c>
      <c r="C3" s="314"/>
      <c r="D3" s="314"/>
      <c r="E3" s="314"/>
      <c r="F3" s="314"/>
      <c r="G3" s="314"/>
      <c r="H3" s="314"/>
      <c r="I3" s="314"/>
      <c r="J3" s="314"/>
      <c r="K3" s="314"/>
      <c r="L3" s="314"/>
      <c r="M3" s="314"/>
      <c r="N3" s="314"/>
      <c r="O3" s="315"/>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7" t="s">
        <v>8</v>
      </c>
      <c r="C6" s="307"/>
      <c r="D6" s="307"/>
      <c r="E6" s="307"/>
      <c r="F6" s="307">
        <f>'Gesamtübersicht je AZ'!$B$7</f>
        <v>0</v>
      </c>
      <c r="G6" s="307"/>
      <c r="H6" s="307"/>
      <c r="I6" s="307"/>
      <c r="J6" s="307"/>
      <c r="K6" s="307"/>
      <c r="L6" s="307"/>
      <c r="M6" s="68"/>
      <c r="P6" s="60"/>
      <c r="Q6" s="60"/>
      <c r="R6" s="60"/>
      <c r="S6" s="60"/>
    </row>
    <row r="7" spans="1:19" s="58" customFormat="1" x14ac:dyDescent="0.25">
      <c r="B7" s="307" t="s">
        <v>9</v>
      </c>
      <c r="C7" s="307"/>
      <c r="D7" s="307"/>
      <c r="E7" s="307"/>
      <c r="F7" s="307">
        <f>'Gesamtübersicht je AZ'!$B$8</f>
        <v>0</v>
      </c>
      <c r="G7" s="307"/>
      <c r="H7" s="307"/>
      <c r="I7" s="307"/>
      <c r="J7" s="307"/>
      <c r="K7" s="307"/>
      <c r="L7" s="307"/>
      <c r="M7" s="68"/>
      <c r="N7" s="68"/>
      <c r="O7" s="68"/>
      <c r="S7" s="60"/>
    </row>
    <row r="8" spans="1:19" s="58" customFormat="1" x14ac:dyDescent="0.25">
      <c r="B8" s="305" t="s">
        <v>10</v>
      </c>
      <c r="C8" s="305"/>
      <c r="D8" s="305"/>
      <c r="E8" s="305"/>
      <c r="F8" s="306">
        <f>'Gesamtübersicht je AZ'!$B$9</f>
        <v>0</v>
      </c>
      <c r="G8" s="306"/>
      <c r="H8" s="306"/>
      <c r="I8" s="306"/>
      <c r="J8" s="306"/>
      <c r="K8" s="306"/>
      <c r="L8" s="306"/>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3" priority="2" operator="containsText" text="Pauschalwerte mit Urlaubsabgeltung">
      <formula>NOT(ISERROR(SEARCH("Pauschalwerte mit Urlaubsabgeltung",K17)))</formula>
    </cfRule>
  </conditionalFormatting>
  <conditionalFormatting sqref="K12:K16">
    <cfRule type="containsText" dxfId="2"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6" t="s">
        <v>75</v>
      </c>
      <c r="B9" s="316"/>
      <c r="C9" s="316"/>
      <c r="D9" s="316"/>
    </row>
    <row r="10" spans="1:10" x14ac:dyDescent="0.25">
      <c r="A10" s="317" t="s">
        <v>76</v>
      </c>
      <c r="B10" s="317"/>
      <c r="C10" s="317"/>
      <c r="D10" s="317"/>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7" t="s">
        <v>90</v>
      </c>
      <c r="B36" s="317"/>
      <c r="C36" s="317"/>
      <c r="D36" s="317"/>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F17" sqref="F17"/>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3" t="str">
        <f>"zahlenmäßiger Nachweis - Anlage zum Auszahlungsantrag" &amp; " " &amp; 'Gesamtübersicht je AZ'!$C$3</f>
        <v>zahlenmäßiger Nachweis - Anlage zum Auszahlungsantrag 1</v>
      </c>
      <c r="C3" s="314"/>
      <c r="D3" s="314"/>
      <c r="E3" s="314"/>
      <c r="F3" s="314"/>
      <c r="G3" s="314"/>
      <c r="H3" s="314"/>
      <c r="I3" s="314"/>
      <c r="J3" s="314"/>
      <c r="K3" s="314"/>
      <c r="L3" s="314"/>
      <c r="M3" s="314"/>
      <c r="N3" s="314"/>
      <c r="O3" s="315"/>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7" t="s">
        <v>8</v>
      </c>
      <c r="C6" s="307"/>
      <c r="D6" s="307"/>
      <c r="E6" s="307"/>
      <c r="F6" s="307">
        <f>'Gesamtübersicht je AZ'!$B$7</f>
        <v>0</v>
      </c>
      <c r="G6" s="307"/>
      <c r="H6" s="307"/>
      <c r="I6" s="307"/>
      <c r="J6" s="307"/>
      <c r="K6" s="307"/>
      <c r="L6" s="307"/>
      <c r="M6" s="68"/>
      <c r="P6" s="60"/>
      <c r="Q6" s="60"/>
      <c r="R6" s="60"/>
      <c r="S6" s="60"/>
    </row>
    <row r="7" spans="1:19" s="58" customFormat="1" x14ac:dyDescent="0.25">
      <c r="B7" s="307" t="s">
        <v>9</v>
      </c>
      <c r="C7" s="307"/>
      <c r="D7" s="307"/>
      <c r="E7" s="307"/>
      <c r="F7" s="307">
        <f>'Gesamtübersicht je AZ'!$B$8</f>
        <v>0</v>
      </c>
      <c r="G7" s="307"/>
      <c r="H7" s="307"/>
      <c r="I7" s="307"/>
      <c r="J7" s="307"/>
      <c r="K7" s="307"/>
      <c r="L7" s="307"/>
      <c r="M7" s="68"/>
      <c r="N7" s="68"/>
      <c r="O7" s="68"/>
      <c r="S7" s="60"/>
    </row>
    <row r="8" spans="1:19" s="58" customFormat="1" x14ac:dyDescent="0.25">
      <c r="B8" s="305" t="s">
        <v>10</v>
      </c>
      <c r="C8" s="305"/>
      <c r="D8" s="305"/>
      <c r="E8" s="305"/>
      <c r="F8" s="306">
        <f>'Gesamtübersicht je AZ'!$B$9</f>
        <v>0</v>
      </c>
      <c r="G8" s="306"/>
      <c r="H8" s="306"/>
      <c r="I8" s="306"/>
      <c r="J8" s="306"/>
      <c r="K8" s="306"/>
      <c r="L8" s="306"/>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114</v>
      </c>
      <c r="B10" s="166" t="s">
        <v>29</v>
      </c>
      <c r="C10" s="166" t="s">
        <v>57</v>
      </c>
      <c r="D10" s="166" t="s">
        <v>58</v>
      </c>
      <c r="E10" s="167" t="s">
        <v>59</v>
      </c>
      <c r="F10" s="167" t="s">
        <v>60</v>
      </c>
      <c r="G10" s="167" t="s">
        <v>61</v>
      </c>
      <c r="H10" s="167" t="s">
        <v>62</v>
      </c>
      <c r="I10" s="167" t="s">
        <v>63</v>
      </c>
      <c r="J10" s="167" t="s">
        <v>64</v>
      </c>
      <c r="K10" s="167" t="s">
        <v>65</v>
      </c>
      <c r="L10" s="167" t="s">
        <v>66</v>
      </c>
      <c r="M10" s="167" t="s">
        <v>67</v>
      </c>
      <c r="N10" s="167" t="s">
        <v>68</v>
      </c>
      <c r="O10" s="167" t="s">
        <v>134</v>
      </c>
      <c r="P10" s="58"/>
      <c r="Q10" s="58"/>
    </row>
    <row r="11" spans="1:19" s="88" customFormat="1" ht="15" hidden="1" customHeight="1" x14ac:dyDescent="0.2">
      <c r="A11" s="168" t="s">
        <v>113</v>
      </c>
      <c r="B11" s="168" t="s">
        <v>40</v>
      </c>
      <c r="C11" s="90" t="s">
        <v>41</v>
      </c>
      <c r="D11" s="90" t="s">
        <v>42</v>
      </c>
      <c r="E11" s="91" t="s">
        <v>43</v>
      </c>
      <c r="F11" s="92" t="s">
        <v>44</v>
      </c>
      <c r="G11" s="92" t="s">
        <v>69</v>
      </c>
      <c r="H11" s="92" t="s">
        <v>70</v>
      </c>
      <c r="I11" s="93" t="s">
        <v>45</v>
      </c>
      <c r="J11" s="94" t="s">
        <v>47</v>
      </c>
      <c r="K11" s="95" t="s">
        <v>48</v>
      </c>
      <c r="L11" s="96" t="s">
        <v>49</v>
      </c>
      <c r="M11" s="96" t="s">
        <v>50</v>
      </c>
      <c r="N11" s="96" t="s">
        <v>51</v>
      </c>
      <c r="O11" s="169" t="s">
        <v>52</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1"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6" t="s">
        <v>75</v>
      </c>
      <c r="B9" s="316"/>
      <c r="C9" s="316"/>
      <c r="D9" s="316"/>
    </row>
    <row r="10" spans="1:10" x14ac:dyDescent="0.25">
      <c r="A10" s="317" t="s">
        <v>76</v>
      </c>
      <c r="B10" s="317"/>
      <c r="C10" s="317"/>
      <c r="D10" s="317"/>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7" t="s">
        <v>90</v>
      </c>
      <c r="B36" s="317"/>
      <c r="C36" s="317"/>
      <c r="D36" s="317"/>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F17" sqref="F17"/>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13" t="str">
        <f>"zahlenmäßiger Nachweis - Anlage zum Auszahlungsantrag" &amp; " " &amp; 'Gesamtübersicht je AZ'!$C$3</f>
        <v>zahlenmäßiger Nachweis - Anlage zum Auszahlungsantrag 1</v>
      </c>
      <c r="C3" s="314"/>
      <c r="D3" s="314"/>
      <c r="E3" s="314"/>
      <c r="F3" s="314"/>
      <c r="G3" s="314"/>
      <c r="H3" s="314"/>
      <c r="I3" s="314"/>
      <c r="J3" s="314"/>
      <c r="K3" s="314"/>
      <c r="L3" s="314"/>
      <c r="M3" s="314"/>
      <c r="N3" s="314"/>
      <c r="O3" s="314"/>
      <c r="P3" s="314"/>
      <c r="Q3" s="314"/>
      <c r="R3" s="314"/>
      <c r="S3" s="314"/>
      <c r="T3" s="314"/>
      <c r="U3" s="314"/>
      <c r="V3" s="315"/>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8" t="s">
        <v>120</v>
      </c>
      <c r="C5" s="328"/>
      <c r="D5" s="328"/>
      <c r="E5" s="328"/>
      <c r="F5" s="308">
        <f>'Gesamtübersicht je AZ'!$B$7</f>
        <v>0</v>
      </c>
      <c r="G5" s="309"/>
      <c r="H5" s="309"/>
      <c r="I5" s="309"/>
      <c r="J5" s="329"/>
      <c r="K5" s="62"/>
      <c r="L5" s="62"/>
      <c r="M5" s="62"/>
      <c r="N5" s="62"/>
      <c r="O5" s="62"/>
      <c r="P5" s="62"/>
      <c r="Q5" s="63"/>
      <c r="R5" s="63"/>
      <c r="S5" s="64"/>
    </row>
    <row r="6" spans="1:32" s="58" customFormat="1" x14ac:dyDescent="0.25">
      <c r="B6" s="328" t="s">
        <v>9</v>
      </c>
      <c r="C6" s="328"/>
      <c r="D6" s="328"/>
      <c r="E6" s="328"/>
      <c r="F6" s="308">
        <f>'Gesamtübersicht je AZ'!$B$8</f>
        <v>0</v>
      </c>
      <c r="G6" s="309"/>
      <c r="H6" s="309"/>
      <c r="I6" s="309"/>
      <c r="J6" s="329"/>
      <c r="K6" s="62"/>
      <c r="L6" s="62"/>
      <c r="M6" s="62"/>
      <c r="N6" s="62"/>
      <c r="O6" s="62"/>
      <c r="P6" s="62"/>
      <c r="Q6" s="63"/>
      <c r="V6" s="65" t="s">
        <v>28</v>
      </c>
    </row>
    <row r="7" spans="1:32" s="58" customFormat="1" ht="15" customHeight="1" x14ac:dyDescent="0.25">
      <c r="B7" s="330" t="s">
        <v>106</v>
      </c>
      <c r="C7" s="330"/>
      <c r="D7" s="330"/>
      <c r="E7" s="330"/>
      <c r="F7" s="331">
        <f>'Gesamtübersicht je AZ'!$B$9</f>
        <v>0</v>
      </c>
      <c r="G7" s="332"/>
      <c r="H7" s="332"/>
      <c r="I7" s="332"/>
      <c r="J7" s="333"/>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114</v>
      </c>
      <c r="B10" s="229" t="s">
        <v>29</v>
      </c>
      <c r="C10" s="230" t="s">
        <v>121</v>
      </c>
      <c r="D10" s="229" t="s">
        <v>122</v>
      </c>
      <c r="E10" s="229" t="s">
        <v>123</v>
      </c>
      <c r="F10" s="229" t="s">
        <v>223</v>
      </c>
      <c r="G10" s="230" t="s">
        <v>124</v>
      </c>
      <c r="H10" s="230" t="s">
        <v>125</v>
      </c>
      <c r="I10" s="230" t="s">
        <v>126</v>
      </c>
      <c r="J10" s="230" t="s">
        <v>127</v>
      </c>
      <c r="K10" s="230" t="s">
        <v>66</v>
      </c>
      <c r="L10" s="230" t="s">
        <v>128</v>
      </c>
      <c r="M10" s="230" t="s">
        <v>129</v>
      </c>
      <c r="N10" s="230" t="s">
        <v>130</v>
      </c>
      <c r="O10" s="230" t="s">
        <v>131</v>
      </c>
      <c r="P10" s="230" t="s">
        <v>128</v>
      </c>
      <c r="Q10" s="230" t="s">
        <v>129</v>
      </c>
      <c r="R10" s="230" t="s">
        <v>130</v>
      </c>
      <c r="S10" s="230" t="s">
        <v>131</v>
      </c>
      <c r="T10" s="230" t="s">
        <v>132</v>
      </c>
      <c r="U10" s="230" t="s">
        <v>133</v>
      </c>
      <c r="V10" s="230" t="s">
        <v>134</v>
      </c>
    </row>
    <row r="11" spans="1:32" s="189" customFormat="1" ht="15" customHeight="1" x14ac:dyDescent="0.25">
      <c r="A11" s="319"/>
      <c r="B11" s="319"/>
      <c r="C11" s="319"/>
      <c r="D11" s="319"/>
      <c r="E11" s="319"/>
      <c r="F11" s="327"/>
      <c r="G11" s="319"/>
      <c r="H11" s="319"/>
      <c r="I11" s="319"/>
      <c r="J11" s="319" t="s">
        <v>39</v>
      </c>
      <c r="K11" s="319" t="s">
        <v>39</v>
      </c>
      <c r="L11" s="320" t="s">
        <v>135</v>
      </c>
      <c r="M11" s="321"/>
      <c r="N11" s="321"/>
      <c r="O11" s="322"/>
      <c r="P11" s="320" t="s">
        <v>135</v>
      </c>
      <c r="Q11" s="321"/>
      <c r="R11" s="321"/>
      <c r="S11" s="322"/>
      <c r="T11" s="319" t="s">
        <v>39</v>
      </c>
      <c r="U11" s="319" t="s">
        <v>39</v>
      </c>
      <c r="V11" s="323"/>
    </row>
    <row r="12" spans="1:32" ht="30" customHeight="1" x14ac:dyDescent="0.25">
      <c r="A12" s="319"/>
      <c r="B12" s="319"/>
      <c r="C12" s="319"/>
      <c r="D12" s="319"/>
      <c r="E12" s="319"/>
      <c r="F12" s="327"/>
      <c r="G12" s="319"/>
      <c r="H12" s="319"/>
      <c r="I12" s="319"/>
      <c r="J12" s="319"/>
      <c r="K12" s="319"/>
      <c r="L12" s="325" t="s">
        <v>136</v>
      </c>
      <c r="M12" s="326"/>
      <c r="N12" s="326"/>
      <c r="O12" s="326"/>
      <c r="P12" s="325"/>
      <c r="Q12" s="326"/>
      <c r="R12" s="326"/>
      <c r="S12" s="326"/>
      <c r="T12" s="319"/>
      <c r="U12" s="319"/>
      <c r="V12" s="324"/>
    </row>
    <row r="13" spans="1:32" ht="8.25" hidden="1" customHeight="1" x14ac:dyDescent="0.25">
      <c r="A13" s="190" t="s">
        <v>113</v>
      </c>
      <c r="B13" s="190" t="s">
        <v>40</v>
      </c>
      <c r="C13" s="190" t="s">
        <v>137</v>
      </c>
      <c r="D13" s="191" t="s">
        <v>41</v>
      </c>
      <c r="E13" s="191" t="s">
        <v>42</v>
      </c>
      <c r="F13" s="191" t="s">
        <v>43</v>
      </c>
      <c r="G13" s="192" t="s">
        <v>45</v>
      </c>
      <c r="H13" s="192" t="s">
        <v>46</v>
      </c>
      <c r="I13" s="193" t="s">
        <v>47</v>
      </c>
      <c r="J13" s="194" t="s">
        <v>49</v>
      </c>
      <c r="K13" s="195" t="s">
        <v>50</v>
      </c>
      <c r="L13" s="195" t="s">
        <v>138</v>
      </c>
      <c r="M13" s="195" t="s">
        <v>139</v>
      </c>
      <c r="N13" s="195" t="s">
        <v>140</v>
      </c>
      <c r="O13" s="195" t="s">
        <v>141</v>
      </c>
      <c r="P13" s="196" t="s">
        <v>51</v>
      </c>
      <c r="Q13" s="196" t="s">
        <v>52</v>
      </c>
      <c r="R13" s="196" t="s">
        <v>53</v>
      </c>
      <c r="S13" s="196" t="s">
        <v>142</v>
      </c>
      <c r="T13" s="197" t="s">
        <v>143</v>
      </c>
      <c r="U13" s="198" t="s">
        <v>144</v>
      </c>
      <c r="V13" s="199" t="s">
        <v>145</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18" t="s">
        <v>146</v>
      </c>
      <c r="C35" s="318"/>
      <c r="D35" s="318"/>
      <c r="E35" s="318"/>
      <c r="F35" s="318"/>
      <c r="G35" s="318"/>
      <c r="H35" s="318"/>
      <c r="I35" s="318"/>
      <c r="J35" s="318"/>
      <c r="K35" s="318"/>
      <c r="L35" s="318"/>
      <c r="M35" s="318"/>
      <c r="N35" s="318"/>
      <c r="O35" s="318"/>
      <c r="P35" s="318"/>
      <c r="Q35" s="318"/>
      <c r="R35" s="318"/>
      <c r="S35" s="318"/>
      <c r="T35" s="318"/>
      <c r="U35" s="318"/>
      <c r="V35" s="318"/>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0"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2024-11-20T10:28:44Z</cp:lastPrinted>
  <dcterms:created xsi:type="dcterms:W3CDTF">2024-10-21T08:32:58Z</dcterms:created>
  <dcterms:modified xsi:type="dcterms:W3CDTF">2025-03-06T12:24:08Z</dcterms:modified>
</cp:coreProperties>
</file>